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225" windowWidth="15480" windowHeight="7950"/>
  </bookViews>
  <sheets>
    <sheet name="Sheet1" sheetId="1" r:id="rId1"/>
  </sheets>
  <definedNames>
    <definedName name="_xlnm.Print_Area" localSheetId="0">Sheet1!$O$32:$T$67</definedName>
  </definedNames>
  <calcPr calcId="124519"/>
</workbook>
</file>

<file path=xl/calcChain.xml><?xml version="1.0" encoding="utf-8"?>
<calcChain xmlns="http://schemas.openxmlformats.org/spreadsheetml/2006/main">
  <c r="P44" i="1"/>
  <c r="P43"/>
  <c r="P42"/>
  <c r="R23"/>
  <c r="R21"/>
  <c r="R22"/>
  <c r="P38"/>
  <c r="P39"/>
  <c r="P40"/>
  <c r="O41"/>
  <c r="P41"/>
  <c r="O38"/>
  <c r="O39"/>
  <c r="O40"/>
  <c r="P35"/>
  <c r="D4"/>
  <c r="AY470"/>
  <c r="BV187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BE158"/>
  <c r="BE159"/>
  <c r="BE160"/>
  <c r="BE161"/>
  <c r="BE162"/>
  <c r="BE163"/>
  <c r="BE164"/>
  <c r="BE165"/>
  <c r="BE166"/>
  <c r="BE167"/>
  <c r="BE168"/>
  <c r="BE169"/>
  <c r="BE170"/>
  <c r="BE171"/>
  <c r="BE172"/>
  <c r="BE173"/>
  <c r="BE174"/>
  <c r="BE175"/>
  <c r="BE176"/>
  <c r="BE177"/>
  <c r="BE178"/>
  <c r="BE179"/>
  <c r="BE180"/>
  <c r="BE181"/>
  <c r="BE182"/>
  <c r="BE183"/>
  <c r="BE184"/>
  <c r="BE185"/>
  <c r="BE186"/>
  <c r="BE187"/>
  <c r="BE188"/>
  <c r="BE189"/>
  <c r="BE190"/>
  <c r="BE191"/>
  <c r="BE192"/>
  <c r="BE193"/>
  <c r="BE194"/>
  <c r="BE195"/>
  <c r="BE196"/>
  <c r="BE197"/>
  <c r="BE198"/>
  <c r="BE199"/>
  <c r="BE200"/>
  <c r="BE201"/>
  <c r="BE202"/>
  <c r="BE203"/>
  <c r="BE204"/>
  <c r="BE205"/>
  <c r="BE206"/>
  <c r="BE207"/>
  <c r="BE208"/>
  <c r="BE209"/>
  <c r="BE210"/>
  <c r="BE211"/>
  <c r="BE212"/>
  <c r="BE213"/>
  <c r="BE214"/>
  <c r="BE215"/>
  <c r="BE216"/>
  <c r="BE217"/>
  <c r="BE218"/>
  <c r="BE219"/>
  <c r="BE220"/>
  <c r="BE221"/>
  <c r="BE222"/>
  <c r="BE223"/>
  <c r="BE224"/>
  <c r="BE225"/>
  <c r="BE226"/>
  <c r="BE227"/>
  <c r="BE228"/>
  <c r="BE229"/>
  <c r="BE230"/>
  <c r="BE231"/>
  <c r="BE232"/>
  <c r="BE233"/>
  <c r="BE234"/>
  <c r="BE235"/>
  <c r="BE236"/>
  <c r="BE237"/>
  <c r="BE238"/>
  <c r="BE239"/>
  <c r="BE240"/>
  <c r="BE241"/>
  <c r="BE242"/>
  <c r="BE243"/>
  <c r="BE244"/>
  <c r="BE245"/>
  <c r="BE246"/>
  <c r="BE247"/>
  <c r="BE248"/>
  <c r="BE249"/>
  <c r="BE250"/>
  <c r="BE251"/>
  <c r="BE252"/>
  <c r="BE253"/>
  <c r="BE254"/>
  <c r="BE255"/>
  <c r="BE256"/>
  <c r="BE257"/>
  <c r="BE258"/>
  <c r="BE259"/>
  <c r="BE260"/>
  <c r="BE261"/>
  <c r="BE262"/>
  <c r="BE263"/>
  <c r="BE264"/>
  <c r="BE265"/>
  <c r="BE266"/>
  <c r="BE267"/>
  <c r="BE268"/>
  <c r="BE269"/>
  <c r="BE270"/>
  <c r="BE271"/>
  <c r="BE272"/>
  <c r="BE273"/>
  <c r="BE274"/>
  <c r="BE275"/>
  <c r="BE276"/>
  <c r="BE277"/>
  <c r="BE278"/>
  <c r="BE279"/>
  <c r="BE280"/>
  <c r="BE281"/>
  <c r="BE282"/>
  <c r="BE283"/>
  <c r="BE284"/>
  <c r="BE285"/>
  <c r="BE286"/>
  <c r="BE287"/>
  <c r="BE288"/>
  <c r="BE289"/>
  <c r="BE290"/>
  <c r="BE291"/>
  <c r="BE292"/>
  <c r="BE293"/>
  <c r="BE294"/>
  <c r="BE295"/>
  <c r="BE296"/>
  <c r="BE297"/>
  <c r="BE298"/>
  <c r="BE299"/>
  <c r="BE300"/>
  <c r="BE301"/>
  <c r="BE302"/>
  <c r="BE303"/>
  <c r="BE304"/>
  <c r="BE305"/>
  <c r="BE306"/>
  <c r="BE307"/>
  <c r="BE308"/>
  <c r="BE309"/>
  <c r="BE310"/>
  <c r="BE311"/>
  <c r="BE312"/>
  <c r="BE313"/>
  <c r="BE314"/>
  <c r="BE315"/>
  <c r="BE316"/>
  <c r="BE317"/>
  <c r="BE318"/>
  <c r="BE319"/>
  <c r="BE320"/>
  <c r="BE321"/>
  <c r="BE322"/>
  <c r="BE323"/>
  <c r="BE324"/>
  <c r="BE325"/>
  <c r="BE326"/>
  <c r="BE327"/>
  <c r="BE328"/>
  <c r="BE329"/>
  <c r="BE330"/>
  <c r="BE331"/>
  <c r="BE332"/>
  <c r="BE333"/>
  <c r="BE334"/>
  <c r="BE335"/>
  <c r="BE336"/>
  <c r="BE337"/>
  <c r="BE338"/>
  <c r="BE339"/>
  <c r="BE340"/>
  <c r="BE341"/>
  <c r="BE342"/>
  <c r="BE343"/>
  <c r="BE344"/>
  <c r="BE345"/>
  <c r="BE346"/>
  <c r="BE347"/>
  <c r="BE348"/>
  <c r="BE349"/>
  <c r="BE350"/>
  <c r="BE351"/>
  <c r="BE352"/>
  <c r="BE353"/>
  <c r="BE354"/>
  <c r="BE355"/>
  <c r="BE356"/>
  <c r="BE357"/>
  <c r="BE358"/>
  <c r="BE359"/>
  <c r="BE360"/>
  <c r="BE361"/>
  <c r="BE362"/>
  <c r="BE363"/>
  <c r="BE364"/>
  <c r="BE365"/>
  <c r="BE366"/>
  <c r="BE367"/>
  <c r="BE368"/>
  <c r="BE369"/>
  <c r="BE370"/>
  <c r="BE371"/>
  <c r="BE372"/>
  <c r="BE373"/>
  <c r="BE374"/>
  <c r="BE375"/>
  <c r="BE376"/>
  <c r="BE377"/>
  <c r="BE378"/>
  <c r="BE379"/>
  <c r="BE380"/>
  <c r="BE381"/>
  <c r="BE382"/>
  <c r="BE383"/>
  <c r="BE384"/>
  <c r="BE385"/>
  <c r="BE386"/>
  <c r="BE387"/>
  <c r="BE388"/>
  <c r="BE389"/>
  <c r="BE390"/>
  <c r="BE391"/>
  <c r="BE392"/>
  <c r="BE393"/>
  <c r="BE394"/>
  <c r="BE395"/>
  <c r="BE396"/>
  <c r="BE397"/>
  <c r="BE398"/>
  <c r="BE399"/>
  <c r="BE400"/>
  <c r="BE401"/>
  <c r="BE402"/>
  <c r="BE403"/>
  <c r="BE404"/>
  <c r="BE405"/>
  <c r="BE406"/>
  <c r="BE407"/>
  <c r="BE408"/>
  <c r="BE409"/>
  <c r="BE410"/>
  <c r="BE411"/>
  <c r="BE412"/>
  <c r="BE413"/>
  <c r="BE414"/>
  <c r="BE415"/>
  <c r="BE416"/>
  <c r="BE417"/>
  <c r="BE418"/>
  <c r="BE419"/>
  <c r="BE420"/>
  <c r="BE421"/>
  <c r="BE422"/>
  <c r="BE423"/>
  <c r="BE424"/>
  <c r="BE425"/>
  <c r="BE426"/>
  <c r="BE427"/>
  <c r="BE428"/>
  <c r="BE429"/>
  <c r="BE430"/>
  <c r="BE431"/>
  <c r="BE432"/>
  <c r="BE433"/>
  <c r="BE434"/>
  <c r="BE435"/>
  <c r="BE436"/>
  <c r="BE437"/>
  <c r="BE438"/>
  <c r="BE439"/>
  <c r="BE440"/>
  <c r="BE441"/>
  <c r="BE442"/>
  <c r="BE443"/>
  <c r="BE444"/>
  <c r="BE445"/>
  <c r="BE446"/>
  <c r="BE447"/>
  <c r="BE448"/>
  <c r="BE449"/>
  <c r="BE450"/>
  <c r="BE451"/>
  <c r="BE452"/>
  <c r="BE453"/>
  <c r="BE454"/>
  <c r="BE455"/>
  <c r="BE456"/>
  <c r="BE457"/>
  <c r="BE458"/>
  <c r="BE459"/>
  <c r="BE460"/>
  <c r="BE461"/>
  <c r="BE462"/>
  <c r="BE463"/>
  <c r="BE464"/>
  <c r="BE465"/>
  <c r="BE466"/>
  <c r="BE467"/>
  <c r="BE468"/>
  <c r="BE469"/>
  <c r="BE470"/>
  <c r="BE471"/>
  <c r="BE472"/>
  <c r="BE473"/>
  <c r="BE474"/>
  <c r="BE475"/>
  <c r="BE476"/>
  <c r="BE477"/>
  <c r="BE478"/>
  <c r="BE479"/>
  <c r="BE480"/>
  <c r="BE481"/>
  <c r="BE482"/>
  <c r="BE483"/>
  <c r="BE484"/>
  <c r="BE485"/>
  <c r="BE486"/>
  <c r="BE487"/>
  <c r="BE488"/>
  <c r="BE489"/>
  <c r="BE490"/>
  <c r="BE491"/>
  <c r="BE492"/>
  <c r="BE493"/>
  <c r="BE494"/>
  <c r="BE495"/>
  <c r="BE496"/>
  <c r="BE497"/>
  <c r="BE498"/>
  <c r="BE499"/>
  <c r="BE500"/>
  <c r="BE501"/>
  <c r="BE502"/>
  <c r="BE503"/>
  <c r="BE504"/>
  <c r="BE505"/>
  <c r="BE506"/>
  <c r="BE507"/>
  <c r="BE508"/>
  <c r="BE509"/>
  <c r="BE510"/>
  <c r="BE511"/>
  <c r="BE512"/>
  <c r="BE513"/>
  <c r="BE514"/>
  <c r="BE515"/>
  <c r="BE516"/>
  <c r="BE517"/>
  <c r="BE518"/>
  <c r="BE519"/>
  <c r="BE520"/>
  <c r="BE521"/>
  <c r="BE522"/>
  <c r="BE523"/>
  <c r="BE524"/>
  <c r="BE525"/>
  <c r="BE526"/>
  <c r="BE527"/>
  <c r="BE528"/>
  <c r="BE529"/>
  <c r="BE530"/>
  <c r="BE531"/>
  <c r="BE532"/>
  <c r="BE533"/>
  <c r="BE534"/>
  <c r="BE535"/>
  <c r="BE536"/>
  <c r="BE537"/>
  <c r="BE538"/>
  <c r="BE539"/>
  <c r="BE540"/>
  <c r="BE541"/>
  <c r="BE542"/>
  <c r="BE543"/>
  <c r="BE544"/>
  <c r="BE545"/>
  <c r="BE546"/>
  <c r="BE547"/>
  <c r="BE548"/>
  <c r="BE549"/>
  <c r="BE550"/>
  <c r="BE551"/>
  <c r="BE552"/>
  <c r="BE553"/>
  <c r="BE554"/>
  <c r="BE555"/>
  <c r="BE556"/>
  <c r="BE557"/>
  <c r="BE558"/>
  <c r="BE559"/>
  <c r="BE560"/>
  <c r="BE561"/>
  <c r="BE562"/>
  <c r="BE563"/>
  <c r="BE564"/>
  <c r="BE565"/>
  <c r="BE566"/>
  <c r="BE567"/>
  <c r="BE568"/>
  <c r="BE569"/>
  <c r="BE570"/>
  <c r="BE571"/>
  <c r="BE572"/>
  <c r="BE573"/>
  <c r="BE574"/>
  <c r="BE575"/>
  <c r="BE576"/>
  <c r="BE577"/>
  <c r="BE578"/>
  <c r="BE579"/>
  <c r="BE580"/>
  <c r="BE581"/>
  <c r="BE582"/>
  <c r="BE583"/>
  <c r="BE584"/>
  <c r="BE585"/>
  <c r="BE586"/>
  <c r="BE587"/>
  <c r="BE588"/>
  <c r="BE589"/>
  <c r="BE590"/>
  <c r="BE591"/>
  <c r="BE592"/>
  <c r="BE593"/>
  <c r="BE594"/>
  <c r="BE595"/>
  <c r="BE596"/>
  <c r="BE597"/>
  <c r="BE598"/>
  <c r="BE599"/>
  <c r="BE600"/>
  <c r="BE601"/>
  <c r="BE602"/>
  <c r="BE603"/>
  <c r="BE604"/>
  <c r="BE605"/>
  <c r="BE606"/>
  <c r="BE607"/>
  <c r="BE608"/>
  <c r="BE609"/>
  <c r="BE610"/>
  <c r="BE611"/>
  <c r="BE612"/>
  <c r="BE613"/>
  <c r="BE614"/>
  <c r="BE615"/>
  <c r="BE616"/>
  <c r="BE617"/>
  <c r="BE618"/>
  <c r="BE619"/>
  <c r="BE620"/>
  <c r="BE621"/>
  <c r="BE622"/>
  <c r="BE623"/>
  <c r="BE624"/>
  <c r="BE625"/>
  <c r="BE626"/>
  <c r="BE627"/>
  <c r="BE628"/>
  <c r="BE629"/>
  <c r="BE630"/>
  <c r="BE631"/>
  <c r="BE632"/>
  <c r="BE633"/>
  <c r="BE634"/>
  <c r="BE635"/>
  <c r="BE636"/>
  <c r="BE637"/>
  <c r="BE638"/>
  <c r="BE639"/>
  <c r="BE640"/>
  <c r="BE641"/>
  <c r="BE642"/>
  <c r="BE643"/>
  <c r="BE644"/>
  <c r="BE645"/>
  <c r="BE646"/>
  <c r="BE647"/>
  <c r="BE648"/>
  <c r="BE649"/>
  <c r="BE650"/>
  <c r="BE651"/>
  <c r="BE652"/>
  <c r="BE653"/>
  <c r="BE654"/>
  <c r="BE655"/>
  <c r="BE656"/>
  <c r="BE657"/>
  <c r="BE658"/>
  <c r="BE659"/>
  <c r="BE660"/>
  <c r="BE661"/>
  <c r="BE662"/>
  <c r="BE663"/>
  <c r="BE664"/>
  <c r="BE665"/>
  <c r="BE666"/>
  <c r="BE667"/>
  <c r="BE668"/>
  <c r="BE669"/>
  <c r="BE670"/>
  <c r="BE671"/>
  <c r="BE672"/>
  <c r="BE673"/>
  <c r="BE674"/>
  <c r="BE675"/>
  <c r="BE676"/>
  <c r="BE677"/>
  <c r="BE678"/>
  <c r="BE679"/>
  <c r="BE680"/>
  <c r="BE681"/>
  <c r="BE682"/>
  <c r="BE683"/>
  <c r="BE684"/>
  <c r="BE685"/>
  <c r="BE686"/>
  <c r="BE687"/>
  <c r="BE688"/>
  <c r="BE689"/>
  <c r="BE690"/>
  <c r="BE691"/>
  <c r="BE692"/>
  <c r="BE693"/>
  <c r="BE694"/>
  <c r="BE695"/>
  <c r="BE696"/>
  <c r="BE697"/>
  <c r="BE698"/>
  <c r="BE699"/>
  <c r="BE700"/>
  <c r="BE701"/>
  <c r="BE702"/>
  <c r="BE703"/>
  <c r="BE704"/>
  <c r="BE705"/>
  <c r="BE706"/>
  <c r="BE707"/>
  <c r="BE708"/>
  <c r="BE709"/>
  <c r="BE710"/>
  <c r="BE711"/>
  <c r="BE712"/>
  <c r="BE713"/>
  <c r="BE714"/>
  <c r="BE715"/>
  <c r="BE716"/>
  <c r="BE717"/>
  <c r="BE718"/>
  <c r="BE719"/>
  <c r="BE720"/>
  <c r="BE721"/>
  <c r="BE722"/>
  <c r="BE723"/>
  <c r="BE724"/>
  <c r="BE725"/>
  <c r="BE726"/>
  <c r="BE727"/>
  <c r="BE728"/>
  <c r="BE729"/>
  <c r="BE730"/>
  <c r="BE731"/>
  <c r="BE732"/>
  <c r="BE733"/>
  <c r="BE734"/>
  <c r="BE735"/>
  <c r="BE736"/>
  <c r="BE737"/>
  <c r="BE738"/>
  <c r="BE739"/>
  <c r="BE740"/>
  <c r="BE741"/>
  <c r="BE742"/>
  <c r="BE743"/>
  <c r="BE744"/>
  <c r="BE745"/>
  <c r="BE746"/>
  <c r="BE747"/>
  <c r="BE748"/>
  <c r="BE749"/>
  <c r="BE750"/>
  <c r="BE751"/>
  <c r="BE752"/>
  <c r="BE753"/>
  <c r="BE754"/>
  <c r="BE755"/>
  <c r="BE756"/>
  <c r="BE757"/>
  <c r="BE758"/>
  <c r="BE759"/>
  <c r="BE760"/>
  <c r="BE761"/>
  <c r="BE762"/>
  <c r="BE763"/>
  <c r="BE764"/>
  <c r="BE765"/>
  <c r="BE766"/>
  <c r="BE767"/>
  <c r="BE768"/>
  <c r="BE769"/>
  <c r="BE770"/>
  <c r="BE771"/>
  <c r="BE772"/>
  <c r="BE773"/>
  <c r="BE774"/>
  <c r="BE775"/>
  <c r="BE776"/>
  <c r="BE777"/>
  <c r="BE778"/>
  <c r="BE779"/>
  <c r="BE780"/>
  <c r="BE781"/>
  <c r="BE782"/>
  <c r="BE783"/>
  <c r="BE784"/>
  <c r="BE785"/>
  <c r="BE786"/>
  <c r="BE787"/>
  <c r="BE788"/>
  <c r="BE789"/>
  <c r="BE790"/>
  <c r="BE791"/>
  <c r="BE792"/>
  <c r="BE793"/>
  <c r="BE794"/>
  <c r="BE795"/>
  <c r="BE796"/>
  <c r="BE797"/>
  <c r="BE798"/>
  <c r="BE799"/>
  <c r="BE800"/>
  <c r="BE801"/>
  <c r="BE802"/>
  <c r="BE803"/>
  <c r="BE804"/>
  <c r="BE805"/>
  <c r="BE806"/>
  <c r="BE807"/>
  <c r="BE808"/>
  <c r="BE809"/>
  <c r="BE810"/>
  <c r="BE811"/>
  <c r="BE812"/>
  <c r="BE813"/>
  <c r="BE814"/>
  <c r="BE815"/>
  <c r="BE816"/>
  <c r="BE817"/>
  <c r="BE818"/>
  <c r="BE819"/>
  <c r="BE820"/>
  <c r="BE821"/>
  <c r="BE822"/>
  <c r="BE823"/>
  <c r="BE824"/>
  <c r="BE825"/>
  <c r="BE826"/>
  <c r="BE827"/>
  <c r="BE828"/>
  <c r="BE829"/>
  <c r="BE830"/>
  <c r="BE831"/>
  <c r="BE832"/>
  <c r="BE833"/>
  <c r="BE834"/>
  <c r="BE835"/>
  <c r="BE836"/>
  <c r="BE837"/>
  <c r="BE838"/>
  <c r="BE839"/>
  <c r="BE840"/>
  <c r="BE841"/>
  <c r="BE842"/>
  <c r="BE843"/>
  <c r="BE844"/>
  <c r="BE845"/>
  <c r="BE846"/>
  <c r="BE847"/>
  <c r="BE848"/>
  <c r="BE849"/>
  <c r="BE850"/>
  <c r="BE851"/>
  <c r="BE852"/>
  <c r="BE853"/>
  <c r="BE854"/>
  <c r="BE855"/>
  <c r="BE856"/>
  <c r="BE857"/>
  <c r="BE858"/>
  <c r="BE859"/>
  <c r="BE860"/>
  <c r="BE861"/>
  <c r="BE862"/>
  <c r="BE863"/>
  <c r="BE864"/>
  <c r="BE865"/>
  <c r="BE866"/>
  <c r="BE867"/>
  <c r="BE868"/>
  <c r="BE869"/>
  <c r="BE870"/>
  <c r="BE871"/>
  <c r="BE872"/>
  <c r="BE873"/>
  <c r="BE874"/>
  <c r="BE875"/>
  <c r="BE876"/>
  <c r="BE877"/>
  <c r="BE878"/>
  <c r="BE879"/>
  <c r="BE880"/>
  <c r="BE881"/>
  <c r="BE882"/>
  <c r="BE883"/>
  <c r="BE884"/>
  <c r="BE885"/>
  <c r="BE886"/>
  <c r="BE887"/>
  <c r="BE888"/>
  <c r="BE889"/>
  <c r="BE890"/>
  <c r="BE891"/>
  <c r="BE892"/>
  <c r="BE893"/>
  <c r="BE894"/>
  <c r="BE895"/>
  <c r="BE896"/>
  <c r="BE897"/>
  <c r="BE898"/>
  <c r="BE899"/>
  <c r="BE900"/>
  <c r="BE901"/>
  <c r="BE902"/>
  <c r="BE903"/>
  <c r="BE904"/>
  <c r="BE905"/>
  <c r="BE906"/>
  <c r="BE907"/>
  <c r="BE908"/>
  <c r="BE909"/>
  <c r="BE910"/>
  <c r="BE911"/>
  <c r="BE912"/>
  <c r="BE913"/>
  <c r="BE914"/>
  <c r="BE915"/>
  <c r="BE916"/>
  <c r="BE917"/>
  <c r="BE918"/>
  <c r="BE919"/>
  <c r="BE920"/>
  <c r="BE921"/>
  <c r="BE922"/>
  <c r="BE923"/>
  <c r="BE924"/>
  <c r="BE925"/>
  <c r="BE926"/>
  <c r="BE927"/>
  <c r="BE928"/>
  <c r="BE929"/>
  <c r="BE930"/>
  <c r="BE931"/>
  <c r="BE932"/>
  <c r="BE933"/>
  <c r="BE934"/>
  <c r="BE935"/>
  <c r="BE936"/>
  <c r="BE937"/>
  <c r="BE938"/>
  <c r="BE939"/>
  <c r="BE940"/>
  <c r="BE941"/>
  <c r="BE942"/>
  <c r="BE943"/>
  <c r="BE944"/>
  <c r="BE945"/>
  <c r="BE946"/>
  <c r="BE947"/>
  <c r="BE948"/>
  <c r="BE949"/>
  <c r="BE950"/>
  <c r="BE951"/>
  <c r="BE952"/>
  <c r="BE953"/>
  <c r="BE954"/>
  <c r="BE955"/>
  <c r="BE956"/>
  <c r="BE957"/>
  <c r="BE958"/>
  <c r="BE959"/>
  <c r="BE960"/>
  <c r="BE961"/>
  <c r="BE962"/>
  <c r="BE963"/>
  <c r="BE964"/>
  <c r="BE965"/>
  <c r="BE966"/>
  <c r="BE967"/>
  <c r="BE968"/>
  <c r="BE969"/>
  <c r="BE970"/>
  <c r="BE971"/>
  <c r="BE972"/>
  <c r="BE973"/>
  <c r="BE974"/>
  <c r="BE975"/>
  <c r="BE976"/>
  <c r="BE977"/>
  <c r="BE978"/>
  <c r="BE979"/>
  <c r="BE980"/>
  <c r="BE981"/>
  <c r="BE982"/>
  <c r="BE983"/>
  <c r="BE984"/>
  <c r="BE985"/>
  <c r="BE986"/>
  <c r="BE987"/>
  <c r="BE988"/>
  <c r="BE989"/>
  <c r="BE990"/>
  <c r="BE991"/>
  <c r="BE992"/>
  <c r="BE993"/>
  <c r="BE994"/>
  <c r="BE995"/>
  <c r="BE996"/>
  <c r="BE997"/>
  <c r="BE998"/>
  <c r="BE999"/>
  <c r="BE1000"/>
  <c r="BE1001"/>
  <c r="BE1002"/>
  <c r="BE1003"/>
  <c r="BE1004"/>
  <c r="BE1005"/>
  <c r="BE1006"/>
  <c r="BE1007"/>
  <c r="BE1008"/>
  <c r="BE1009"/>
  <c r="BE1010"/>
  <c r="BE1011"/>
  <c r="BE1012"/>
  <c r="BE1013"/>
  <c r="BE1014"/>
  <c r="BE1015"/>
  <c r="BE1016"/>
  <c r="BE1017"/>
  <c r="BE1018"/>
  <c r="BE1019"/>
  <c r="BE1020"/>
  <c r="BE1021"/>
  <c r="BE1022"/>
  <c r="BE1023"/>
  <c r="BE1024"/>
  <c r="BE1025"/>
  <c r="BE1026"/>
  <c r="BE1027"/>
  <c r="BE1028"/>
  <c r="BE1029"/>
  <c r="BE1030"/>
  <c r="BE1031"/>
  <c r="BE1032"/>
  <c r="BE1033"/>
  <c r="BE1034"/>
  <c r="BE1035"/>
  <c r="BE1036"/>
  <c r="BE1037"/>
  <c r="BE1038"/>
  <c r="BE1039"/>
  <c r="BE1040"/>
  <c r="BE1041"/>
  <c r="BE1042"/>
  <c r="BE1043"/>
  <c r="BE1044"/>
  <c r="BE1045"/>
  <c r="BE1046"/>
  <c r="BE1047"/>
  <c r="BE1048"/>
  <c r="BE1049"/>
  <c r="BE1050"/>
  <c r="BE1051"/>
  <c r="BE1052"/>
  <c r="BE1053"/>
  <c r="BE1054"/>
  <c r="BE1055"/>
  <c r="BE1056"/>
  <c r="BE1057"/>
  <c r="BE1058"/>
  <c r="BE1059"/>
  <c r="BE1060"/>
  <c r="BE1061"/>
  <c r="BE1062"/>
  <c r="BE1063"/>
  <c r="BE1064"/>
  <c r="BE1065"/>
  <c r="BE1066"/>
  <c r="BE1067"/>
  <c r="BE1068"/>
  <c r="BE1069"/>
  <c r="BE1070"/>
  <c r="BE1071"/>
  <c r="BE1072"/>
  <c r="BE1073"/>
  <c r="BE1074"/>
  <c r="BE1075"/>
  <c r="BE1076"/>
  <c r="BE1077"/>
  <c r="BE1078"/>
  <c r="BE1079"/>
  <c r="BE1080"/>
  <c r="BE1081"/>
  <c r="BE1082"/>
  <c r="BE1083"/>
  <c r="BE1084"/>
  <c r="BE1085"/>
  <c r="BE1086"/>
  <c r="BE1087"/>
  <c r="BE1088"/>
  <c r="BE1089"/>
  <c r="BE1090"/>
  <c r="BE1091"/>
  <c r="BE1092"/>
  <c r="BE1093"/>
  <c r="BE1094"/>
  <c r="BE1095"/>
  <c r="BE1096"/>
  <c r="BE1097"/>
  <c r="BE1098"/>
  <c r="BE1099"/>
  <c r="BE1100"/>
  <c r="BE1101"/>
  <c r="BE1102"/>
  <c r="BE1103"/>
  <c r="BE1104"/>
  <c r="BE1105"/>
  <c r="BE1106"/>
  <c r="BE1107"/>
  <c r="BE1108"/>
  <c r="BE1109"/>
  <c r="BE1110"/>
  <c r="BE1111"/>
  <c r="BE1112"/>
  <c r="BE1113"/>
  <c r="BE1114"/>
  <c r="BE1115"/>
  <c r="BE1116"/>
  <c r="BE1117"/>
  <c r="BE1118"/>
  <c r="BE1119"/>
  <c r="BE1120"/>
  <c r="BE1121"/>
  <c r="BE1122"/>
  <c r="BE1123"/>
  <c r="BE1124"/>
  <c r="BE1125"/>
  <c r="BE1126"/>
  <c r="BE1127"/>
  <c r="BE1128"/>
  <c r="BE1129"/>
  <c r="BE1130"/>
  <c r="BE1131"/>
  <c r="BE1132"/>
  <c r="BE1133"/>
  <c r="BE1134"/>
  <c r="BE1135"/>
  <c r="BE1136"/>
  <c r="BE1137"/>
  <c r="BE1138"/>
  <c r="BE1139"/>
  <c r="BE1140"/>
  <c r="BE1141"/>
  <c r="BE1142"/>
  <c r="BE1143"/>
  <c r="BE1144"/>
  <c r="BE1145"/>
  <c r="BE1146"/>
  <c r="BE1147"/>
  <c r="BE1148"/>
  <c r="BE1149"/>
  <c r="BE1150"/>
  <c r="BE1151"/>
  <c r="BE1152"/>
  <c r="BE1153"/>
  <c r="BE1154"/>
  <c r="BE1155"/>
  <c r="BE1156"/>
  <c r="BE1157"/>
  <c r="BE1158"/>
  <c r="BE1159"/>
  <c r="BE1160"/>
  <c r="BE1161"/>
  <c r="BE1162"/>
  <c r="BE1163"/>
  <c r="BE1164"/>
  <c r="BE1165"/>
  <c r="BE1166"/>
  <c r="BF1166" s="1"/>
  <c r="BE1167"/>
  <c r="BE1168"/>
  <c r="BF1168" s="1"/>
  <c r="BE1169"/>
  <c r="BE1170"/>
  <c r="BF1170" s="1"/>
  <c r="BE1171"/>
  <c r="BE1172"/>
  <c r="BF1172" s="1"/>
  <c r="BE1173"/>
  <c r="BE1174"/>
  <c r="BF1174" s="1"/>
  <c r="BE1175"/>
  <c r="BE1176"/>
  <c r="BF1176" s="1"/>
  <c r="BE1177"/>
  <c r="BE1178"/>
  <c r="BF1178" s="1"/>
  <c r="BE1179"/>
  <c r="BE1180"/>
  <c r="BF1180" s="1"/>
  <c r="BE1181"/>
  <c r="BE1182"/>
  <c r="BF1182" s="1"/>
  <c r="BE1183"/>
  <c r="BE1184"/>
  <c r="BF1184" s="1"/>
  <c r="BE1185"/>
  <c r="BE1186"/>
  <c r="BF1186" s="1"/>
  <c r="BE1187"/>
  <c r="BE1188"/>
  <c r="BF1188" s="1"/>
  <c r="BE1189"/>
  <c r="BE1190"/>
  <c r="BF1190" s="1"/>
  <c r="BE1191"/>
  <c r="BE1192"/>
  <c r="BF1192" s="1"/>
  <c r="BE1193"/>
  <c r="BE1194"/>
  <c r="BF1194" s="1"/>
  <c r="BE1195"/>
  <c r="BE1196"/>
  <c r="BF1196" s="1"/>
  <c r="BE1197"/>
  <c r="BE1198"/>
  <c r="BF1198" s="1"/>
  <c r="BE1199"/>
  <c r="BE1200"/>
  <c r="BF1200" s="1"/>
  <c r="BE1201"/>
  <c r="BE1202"/>
  <c r="BF1202" s="1"/>
  <c r="BE1203"/>
  <c r="BE1204"/>
  <c r="BF1204" s="1"/>
  <c r="BE1205"/>
  <c r="BE1206"/>
  <c r="BF1206" s="1"/>
  <c r="BE1207"/>
  <c r="BE1208"/>
  <c r="BF1208" s="1"/>
  <c r="BE1209"/>
  <c r="BE1210"/>
  <c r="BF1210" s="1"/>
  <c r="BE1211"/>
  <c r="BE1212"/>
  <c r="BF1212" s="1"/>
  <c r="BE1213"/>
  <c r="BE1214"/>
  <c r="BF1214" s="1"/>
  <c r="BE1215"/>
  <c r="BE1216"/>
  <c r="BF1216" s="1"/>
  <c r="BE1217"/>
  <c r="BE1218"/>
  <c r="BF1218" s="1"/>
  <c r="BE1219"/>
  <c r="BE1220"/>
  <c r="BF1220" s="1"/>
  <c r="BE1221"/>
  <c r="BE1222"/>
  <c r="BF1222" s="1"/>
  <c r="BE1223"/>
  <c r="BE1224"/>
  <c r="BF1224" s="1"/>
  <c r="BE1225"/>
  <c r="BE1226"/>
  <c r="BF1226" s="1"/>
  <c r="BE1227"/>
  <c r="BE1228"/>
  <c r="BF1228" s="1"/>
  <c r="BE1229"/>
  <c r="BE1230"/>
  <c r="BF1230" s="1"/>
  <c r="BE1231"/>
  <c r="BE1232"/>
  <c r="BF1232" s="1"/>
  <c r="BE1233"/>
  <c r="BE1234"/>
  <c r="BF1234" s="1"/>
  <c r="BE1235"/>
  <c r="BE1236"/>
  <c r="BF1236" s="1"/>
  <c r="BE1237"/>
  <c r="BE1238"/>
  <c r="BF1238" s="1"/>
  <c r="BE1239"/>
  <c r="BE1240"/>
  <c r="BF1240" s="1"/>
  <c r="BE1241"/>
  <c r="BE1242"/>
  <c r="BF1242" s="1"/>
  <c r="BE1243"/>
  <c r="BE1244"/>
  <c r="BF1244" s="1"/>
  <c r="BE15"/>
  <c r="BE16"/>
  <c r="BE17"/>
  <c r="BF17" s="1"/>
  <c r="BE18"/>
  <c r="BF18" s="1"/>
  <c r="BE19"/>
  <c r="BF19" s="1"/>
  <c r="BE20"/>
  <c r="BF20" s="1"/>
  <c r="BE21"/>
  <c r="BE22"/>
  <c r="BF22" s="1"/>
  <c r="BE23"/>
  <c r="BF23" s="1"/>
  <c r="BE24"/>
  <c r="BF24" s="1"/>
  <c r="BE25"/>
  <c r="BE26"/>
  <c r="BF26" s="1"/>
  <c r="BE27"/>
  <c r="BF27" s="1"/>
  <c r="BE28"/>
  <c r="BF28" s="1"/>
  <c r="BE29"/>
  <c r="BF29" s="1"/>
  <c r="BE30"/>
  <c r="BF30" s="1"/>
  <c r="BE31"/>
  <c r="BF31" s="1"/>
  <c r="BE32"/>
  <c r="BF32" s="1"/>
  <c r="BE33"/>
  <c r="BE34"/>
  <c r="BF34" s="1"/>
  <c r="BE35"/>
  <c r="BF35" s="1"/>
  <c r="BE36"/>
  <c r="BF36" s="1"/>
  <c r="BE37"/>
  <c r="BF37" s="1"/>
  <c r="BE38"/>
  <c r="BF38" s="1"/>
  <c r="BE39"/>
  <c r="BF39" s="1"/>
  <c r="BE40"/>
  <c r="BF40" s="1"/>
  <c r="BE41"/>
  <c r="BF41" s="1"/>
  <c r="BE42"/>
  <c r="BF42" s="1"/>
  <c r="BE43"/>
  <c r="BF43" s="1"/>
  <c r="BE44"/>
  <c r="BF44" s="1"/>
  <c r="BE45"/>
  <c r="BF45" s="1"/>
  <c r="BE46"/>
  <c r="BF46" s="1"/>
  <c r="BE47"/>
  <c r="BF47" s="1"/>
  <c r="BE48"/>
  <c r="BF48" s="1"/>
  <c r="BE49"/>
  <c r="BF49" s="1"/>
  <c r="BE50"/>
  <c r="BF50" s="1"/>
  <c r="BE51"/>
  <c r="BF51" s="1"/>
  <c r="BE52"/>
  <c r="BF52" s="1"/>
  <c r="BE53"/>
  <c r="BF53" s="1"/>
  <c r="BE54"/>
  <c r="BF54" s="1"/>
  <c r="BE55"/>
  <c r="BF55" s="1"/>
  <c r="BE56"/>
  <c r="BF56" s="1"/>
  <c r="BE57"/>
  <c r="BF57" s="1"/>
  <c r="BE58"/>
  <c r="BF58" s="1"/>
  <c r="BE59"/>
  <c r="BF59" s="1"/>
  <c r="BE60"/>
  <c r="BF60" s="1"/>
  <c r="BE61"/>
  <c r="BF61" s="1"/>
  <c r="BE62"/>
  <c r="BF62" s="1"/>
  <c r="BE63"/>
  <c r="BF63" s="1"/>
  <c r="BE64"/>
  <c r="BF64" s="1"/>
  <c r="BE65"/>
  <c r="BF65" s="1"/>
  <c r="BE66"/>
  <c r="BF66" s="1"/>
  <c r="BE67"/>
  <c r="BF67" s="1"/>
  <c r="BE68"/>
  <c r="BF68" s="1"/>
  <c r="BE14"/>
  <c r="BF14" s="1"/>
  <c r="BF16"/>
  <c r="BI16"/>
  <c r="BI17"/>
  <c r="BI18"/>
  <c r="BI19"/>
  <c r="BI20"/>
  <c r="BF21"/>
  <c r="BI21"/>
  <c r="BI22"/>
  <c r="BI23"/>
  <c r="BI24"/>
  <c r="BF25"/>
  <c r="BI25"/>
  <c r="BI26"/>
  <c r="BI27"/>
  <c r="BI28"/>
  <c r="BI29"/>
  <c r="BI30"/>
  <c r="BI31"/>
  <c r="BI32"/>
  <c r="BF33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F69"/>
  <c r="BI69"/>
  <c r="BF70"/>
  <c r="BI70"/>
  <c r="BF71"/>
  <c r="BI71"/>
  <c r="BF72"/>
  <c r="BI72"/>
  <c r="BF73"/>
  <c r="BI73"/>
  <c r="BF74"/>
  <c r="BI74"/>
  <c r="BF75"/>
  <c r="BI75"/>
  <c r="BF76"/>
  <c r="BI76"/>
  <c r="BF77"/>
  <c r="BI77"/>
  <c r="BF78"/>
  <c r="BI78"/>
  <c r="BF79"/>
  <c r="BI79"/>
  <c r="BF80"/>
  <c r="BI80"/>
  <c r="BF81"/>
  <c r="BI81"/>
  <c r="BF82"/>
  <c r="BI82"/>
  <c r="BF83"/>
  <c r="BI83"/>
  <c r="BF84"/>
  <c r="BI84"/>
  <c r="BF85"/>
  <c r="BI85"/>
  <c r="BF86"/>
  <c r="BI86"/>
  <c r="BF87"/>
  <c r="BI87"/>
  <c r="BF88"/>
  <c r="BI88"/>
  <c r="BF89"/>
  <c r="BI89"/>
  <c r="BF90"/>
  <c r="BI90"/>
  <c r="BF91"/>
  <c r="BI91"/>
  <c r="BF92"/>
  <c r="BI92"/>
  <c r="BF93"/>
  <c r="BI93"/>
  <c r="BF94"/>
  <c r="BI94"/>
  <c r="BF95"/>
  <c r="BI95"/>
  <c r="BF96"/>
  <c r="BI96"/>
  <c r="BF97"/>
  <c r="BI97"/>
  <c r="BF98"/>
  <c r="BI98"/>
  <c r="BF99"/>
  <c r="BI99"/>
  <c r="BF100"/>
  <c r="BI100"/>
  <c r="BF101"/>
  <c r="BI101"/>
  <c r="BF102"/>
  <c r="BI102"/>
  <c r="BF103"/>
  <c r="BI103"/>
  <c r="BF104"/>
  <c r="BI104"/>
  <c r="BF105"/>
  <c r="BI105"/>
  <c r="BF106"/>
  <c r="BI106"/>
  <c r="BF107"/>
  <c r="BI107"/>
  <c r="BF108"/>
  <c r="BI108"/>
  <c r="BF109"/>
  <c r="BI109"/>
  <c r="BF110"/>
  <c r="BI110"/>
  <c r="BF111"/>
  <c r="BI111"/>
  <c r="BF112"/>
  <c r="BI112"/>
  <c r="BF113"/>
  <c r="BI113"/>
  <c r="BF114"/>
  <c r="BI114"/>
  <c r="BF115"/>
  <c r="BI115"/>
  <c r="BF116"/>
  <c r="BI116"/>
  <c r="BF117"/>
  <c r="BI117"/>
  <c r="BF118"/>
  <c r="BI118"/>
  <c r="BF119"/>
  <c r="BI119"/>
  <c r="BF120"/>
  <c r="BI120"/>
  <c r="BF121"/>
  <c r="BI121"/>
  <c r="BF122"/>
  <c r="BI122"/>
  <c r="BF123"/>
  <c r="BI123"/>
  <c r="BF124"/>
  <c r="BI124"/>
  <c r="BF125"/>
  <c r="BI125"/>
  <c r="BF126"/>
  <c r="BI126"/>
  <c r="BF127"/>
  <c r="BI127"/>
  <c r="BF128"/>
  <c r="BI128"/>
  <c r="BF129"/>
  <c r="BI129"/>
  <c r="BF130"/>
  <c r="BI130"/>
  <c r="BF131"/>
  <c r="BI131"/>
  <c r="BF132"/>
  <c r="BI132"/>
  <c r="BF133"/>
  <c r="BI133"/>
  <c r="BF134"/>
  <c r="BI134"/>
  <c r="BF135"/>
  <c r="BI135"/>
  <c r="BF136"/>
  <c r="BI136"/>
  <c r="BF137"/>
  <c r="BI137"/>
  <c r="BF138"/>
  <c r="BI138"/>
  <c r="BF139"/>
  <c r="BI139"/>
  <c r="BF140"/>
  <c r="BI140"/>
  <c r="BF141"/>
  <c r="BI141"/>
  <c r="BF142"/>
  <c r="BI142"/>
  <c r="BF143"/>
  <c r="BI143"/>
  <c r="BF144"/>
  <c r="BI144"/>
  <c r="BF145"/>
  <c r="BI145"/>
  <c r="BF146"/>
  <c r="BI146"/>
  <c r="BF147"/>
  <c r="BI147"/>
  <c r="BF148"/>
  <c r="BI148"/>
  <c r="BF149"/>
  <c r="BI149"/>
  <c r="BF150"/>
  <c r="BI150"/>
  <c r="BF151"/>
  <c r="BI151"/>
  <c r="BF152"/>
  <c r="BI152"/>
  <c r="BF153"/>
  <c r="BI153"/>
  <c r="BF154"/>
  <c r="BI154"/>
  <c r="BF155"/>
  <c r="BI155"/>
  <c r="BF156"/>
  <c r="BI156"/>
  <c r="BF157"/>
  <c r="BI157"/>
  <c r="BF158"/>
  <c r="BI158"/>
  <c r="BF159"/>
  <c r="BI159"/>
  <c r="BF160"/>
  <c r="BI160"/>
  <c r="BF161"/>
  <c r="BI161"/>
  <c r="BF162"/>
  <c r="BI162"/>
  <c r="BF163"/>
  <c r="BI163"/>
  <c r="BF164"/>
  <c r="BI164"/>
  <c r="BF165"/>
  <c r="BI165"/>
  <c r="BF166"/>
  <c r="BI166"/>
  <c r="BF167"/>
  <c r="BI167"/>
  <c r="BF168"/>
  <c r="BI168"/>
  <c r="BF169"/>
  <c r="BI169"/>
  <c r="BF170"/>
  <c r="BI170"/>
  <c r="BF171"/>
  <c r="BI171"/>
  <c r="BF172"/>
  <c r="BI172"/>
  <c r="BF173"/>
  <c r="BI173"/>
  <c r="BF174"/>
  <c r="BI174"/>
  <c r="BF175"/>
  <c r="BI175"/>
  <c r="BF176"/>
  <c r="BI176"/>
  <c r="BF177"/>
  <c r="BI177"/>
  <c r="BF178"/>
  <c r="BI178"/>
  <c r="BF179"/>
  <c r="BI179"/>
  <c r="BF180"/>
  <c r="BI180"/>
  <c r="BF181"/>
  <c r="BI181"/>
  <c r="BF182"/>
  <c r="BI182"/>
  <c r="BF183"/>
  <c r="BI183"/>
  <c r="BF184"/>
  <c r="BI184"/>
  <c r="BF185"/>
  <c r="BI185"/>
  <c r="BF186"/>
  <c r="BI186"/>
  <c r="BF187"/>
  <c r="BI187"/>
  <c r="BF188"/>
  <c r="BI188"/>
  <c r="BF189"/>
  <c r="BI189"/>
  <c r="BF190"/>
  <c r="BI190"/>
  <c r="BF191"/>
  <c r="BI191"/>
  <c r="BF192"/>
  <c r="BI192"/>
  <c r="BF193"/>
  <c r="BI193"/>
  <c r="BF194"/>
  <c r="BI194"/>
  <c r="BF195"/>
  <c r="BI195"/>
  <c r="BF196"/>
  <c r="BI196"/>
  <c r="BF197"/>
  <c r="BI197"/>
  <c r="BF198"/>
  <c r="BI198"/>
  <c r="BF199"/>
  <c r="BI199"/>
  <c r="BF200"/>
  <c r="BI200"/>
  <c r="BF201"/>
  <c r="BI201"/>
  <c r="BF202"/>
  <c r="BI202"/>
  <c r="BF203"/>
  <c r="BI203"/>
  <c r="BF204"/>
  <c r="BI204"/>
  <c r="BF205"/>
  <c r="BI205"/>
  <c r="BF206"/>
  <c r="BI206"/>
  <c r="BF207"/>
  <c r="BI207"/>
  <c r="BF208"/>
  <c r="BI208"/>
  <c r="BF209"/>
  <c r="BI209"/>
  <c r="BF210"/>
  <c r="BI210"/>
  <c r="BF211"/>
  <c r="BI211"/>
  <c r="BF212"/>
  <c r="BI212"/>
  <c r="BF213"/>
  <c r="BI213"/>
  <c r="BF214"/>
  <c r="BI214"/>
  <c r="BF215"/>
  <c r="BI215"/>
  <c r="BF216"/>
  <c r="BI216"/>
  <c r="BF217"/>
  <c r="BI217"/>
  <c r="BF218"/>
  <c r="BI218"/>
  <c r="BF219"/>
  <c r="BI219"/>
  <c r="BF220"/>
  <c r="BI220"/>
  <c r="BF221"/>
  <c r="BI221"/>
  <c r="BF222"/>
  <c r="BI222"/>
  <c r="BF223"/>
  <c r="BI223"/>
  <c r="BF224"/>
  <c r="BI224"/>
  <c r="BF225"/>
  <c r="BI225"/>
  <c r="BF226"/>
  <c r="BI226"/>
  <c r="BF227"/>
  <c r="BI227"/>
  <c r="BF228"/>
  <c r="BI228"/>
  <c r="BF229"/>
  <c r="BI229"/>
  <c r="BF230"/>
  <c r="BI230"/>
  <c r="BF231"/>
  <c r="BI231"/>
  <c r="BF232"/>
  <c r="BI232"/>
  <c r="BF233"/>
  <c r="BI233"/>
  <c r="BF234"/>
  <c r="BI234"/>
  <c r="BF235"/>
  <c r="BI235"/>
  <c r="BF236"/>
  <c r="BI236"/>
  <c r="BF237"/>
  <c r="BI237"/>
  <c r="BF238"/>
  <c r="BI238"/>
  <c r="BF239"/>
  <c r="BI239"/>
  <c r="BF240"/>
  <c r="BI240"/>
  <c r="BF241"/>
  <c r="BI241"/>
  <c r="BF242"/>
  <c r="BI242"/>
  <c r="BF243"/>
  <c r="BI243"/>
  <c r="BF244"/>
  <c r="BI244"/>
  <c r="BF245"/>
  <c r="BI245"/>
  <c r="BF246"/>
  <c r="BI246"/>
  <c r="BF247"/>
  <c r="BI247"/>
  <c r="BF248"/>
  <c r="BI248"/>
  <c r="BF249"/>
  <c r="BI249"/>
  <c r="BF250"/>
  <c r="BI250"/>
  <c r="BF251"/>
  <c r="BI251"/>
  <c r="BF252"/>
  <c r="BI252"/>
  <c r="BF253"/>
  <c r="BI253"/>
  <c r="BF254"/>
  <c r="BI254"/>
  <c r="BF255"/>
  <c r="BI255"/>
  <c r="BF256"/>
  <c r="BI256"/>
  <c r="BF257"/>
  <c r="BI257"/>
  <c r="BF258"/>
  <c r="BI258"/>
  <c r="BF259"/>
  <c r="BI259"/>
  <c r="BF260"/>
  <c r="BI260"/>
  <c r="BF261"/>
  <c r="BI261"/>
  <c r="BF262"/>
  <c r="BI262"/>
  <c r="BF263"/>
  <c r="BI263"/>
  <c r="BF264"/>
  <c r="BI264"/>
  <c r="BF265"/>
  <c r="BI265"/>
  <c r="BF266"/>
  <c r="BI266"/>
  <c r="BF267"/>
  <c r="BI267"/>
  <c r="BF268"/>
  <c r="BI268"/>
  <c r="BF269"/>
  <c r="BI269"/>
  <c r="BF270"/>
  <c r="BI270"/>
  <c r="BF271"/>
  <c r="BI271"/>
  <c r="BF272"/>
  <c r="BI272"/>
  <c r="BF273"/>
  <c r="BI273"/>
  <c r="BF274"/>
  <c r="BI274"/>
  <c r="BF275"/>
  <c r="BI275"/>
  <c r="BF276"/>
  <c r="BI276"/>
  <c r="BF277"/>
  <c r="BI277"/>
  <c r="BF278"/>
  <c r="BI278"/>
  <c r="BF279"/>
  <c r="BI279"/>
  <c r="BF280"/>
  <c r="BI280"/>
  <c r="BF281"/>
  <c r="BI281"/>
  <c r="BF282"/>
  <c r="BI282"/>
  <c r="BF283"/>
  <c r="BI283"/>
  <c r="BF284"/>
  <c r="BI284"/>
  <c r="BF285"/>
  <c r="BI285"/>
  <c r="BF286"/>
  <c r="BI286"/>
  <c r="BF287"/>
  <c r="BI287"/>
  <c r="BF288"/>
  <c r="BI288"/>
  <c r="BF289"/>
  <c r="BI289"/>
  <c r="BF290"/>
  <c r="BI290"/>
  <c r="BF291"/>
  <c r="BI291"/>
  <c r="BF292"/>
  <c r="BI292"/>
  <c r="BF293"/>
  <c r="BI293"/>
  <c r="BF294"/>
  <c r="BI294"/>
  <c r="BF295"/>
  <c r="BI295"/>
  <c r="BF296"/>
  <c r="BI296"/>
  <c r="BF297"/>
  <c r="BI297"/>
  <c r="BF298"/>
  <c r="BI298"/>
  <c r="BF299"/>
  <c r="BI299"/>
  <c r="BF300"/>
  <c r="BI300"/>
  <c r="BF301"/>
  <c r="BI301"/>
  <c r="BF302"/>
  <c r="BI302"/>
  <c r="BF303"/>
  <c r="BI303"/>
  <c r="BF304"/>
  <c r="BI304"/>
  <c r="BF305"/>
  <c r="BI305"/>
  <c r="BF306"/>
  <c r="BI306"/>
  <c r="BF307"/>
  <c r="BI307"/>
  <c r="BF308"/>
  <c r="BI308"/>
  <c r="BF309"/>
  <c r="BI309"/>
  <c r="BF310"/>
  <c r="BI310"/>
  <c r="BF311"/>
  <c r="BI311"/>
  <c r="BF312"/>
  <c r="BI312"/>
  <c r="BF313"/>
  <c r="BI313"/>
  <c r="BF314"/>
  <c r="BI314"/>
  <c r="BF315"/>
  <c r="BI315"/>
  <c r="BF316"/>
  <c r="BI316"/>
  <c r="BF317"/>
  <c r="BI317"/>
  <c r="BF318"/>
  <c r="BI318"/>
  <c r="BF319"/>
  <c r="BI319"/>
  <c r="BF320"/>
  <c r="BI320"/>
  <c r="BF321"/>
  <c r="BI321"/>
  <c r="BF322"/>
  <c r="BI322"/>
  <c r="BF323"/>
  <c r="BI323"/>
  <c r="BF324"/>
  <c r="BI324"/>
  <c r="BF325"/>
  <c r="BI325"/>
  <c r="BF326"/>
  <c r="BI326"/>
  <c r="BF327"/>
  <c r="BI327"/>
  <c r="BF328"/>
  <c r="BI328"/>
  <c r="BF329"/>
  <c r="BI329"/>
  <c r="BF330"/>
  <c r="BI330"/>
  <c r="BF331"/>
  <c r="BI331"/>
  <c r="BF332"/>
  <c r="BI332"/>
  <c r="BF333"/>
  <c r="BI333"/>
  <c r="BF334"/>
  <c r="BI334"/>
  <c r="BF335"/>
  <c r="BI335"/>
  <c r="BF336"/>
  <c r="BI336"/>
  <c r="BF337"/>
  <c r="BI337"/>
  <c r="BF338"/>
  <c r="BI338"/>
  <c r="BF339"/>
  <c r="BI339"/>
  <c r="BF340"/>
  <c r="BI340"/>
  <c r="BF341"/>
  <c r="BI341"/>
  <c r="BF342"/>
  <c r="BI342"/>
  <c r="BF343"/>
  <c r="BI343"/>
  <c r="BF344"/>
  <c r="BI344"/>
  <c r="BF345"/>
  <c r="BI345"/>
  <c r="BF346"/>
  <c r="BI346"/>
  <c r="BF347"/>
  <c r="BI347"/>
  <c r="BF348"/>
  <c r="BI348"/>
  <c r="BF349"/>
  <c r="BI349"/>
  <c r="BF350"/>
  <c r="BI350"/>
  <c r="BF351"/>
  <c r="BI351"/>
  <c r="BF352"/>
  <c r="BI352"/>
  <c r="BF353"/>
  <c r="BI353"/>
  <c r="BF354"/>
  <c r="BI354"/>
  <c r="BF355"/>
  <c r="BI355"/>
  <c r="BF356"/>
  <c r="BI356"/>
  <c r="BF357"/>
  <c r="BI357"/>
  <c r="BF358"/>
  <c r="BI358"/>
  <c r="BF359"/>
  <c r="BI359"/>
  <c r="BF360"/>
  <c r="BI360"/>
  <c r="BF361"/>
  <c r="BI361"/>
  <c r="BF362"/>
  <c r="BI362"/>
  <c r="BF363"/>
  <c r="BI363"/>
  <c r="BF364"/>
  <c r="BI364"/>
  <c r="BF365"/>
  <c r="BI365"/>
  <c r="BF366"/>
  <c r="BI366"/>
  <c r="BF367"/>
  <c r="BI367"/>
  <c r="BF368"/>
  <c r="BI368"/>
  <c r="BF369"/>
  <c r="BI369"/>
  <c r="BF370"/>
  <c r="BI370"/>
  <c r="BF371"/>
  <c r="BI371"/>
  <c r="BF372"/>
  <c r="BI372"/>
  <c r="BF373"/>
  <c r="BI373"/>
  <c r="BF374"/>
  <c r="BI374"/>
  <c r="BF375"/>
  <c r="BI375"/>
  <c r="BF376"/>
  <c r="BI376"/>
  <c r="BF377"/>
  <c r="BI377"/>
  <c r="BF378"/>
  <c r="BI378"/>
  <c r="BF379"/>
  <c r="BI379"/>
  <c r="BF380"/>
  <c r="BI380"/>
  <c r="BF381"/>
  <c r="BI381"/>
  <c r="BF382"/>
  <c r="BI382"/>
  <c r="BF383"/>
  <c r="BI383"/>
  <c r="BF384"/>
  <c r="BI384"/>
  <c r="BF385"/>
  <c r="BI385"/>
  <c r="BF386"/>
  <c r="BI386"/>
  <c r="BF387"/>
  <c r="BI387"/>
  <c r="BF388"/>
  <c r="BI388"/>
  <c r="BF389"/>
  <c r="BI389"/>
  <c r="BF390"/>
  <c r="BI390"/>
  <c r="BF391"/>
  <c r="BI391"/>
  <c r="BF392"/>
  <c r="BI392"/>
  <c r="BF393"/>
  <c r="BI393"/>
  <c r="BF394"/>
  <c r="BI394"/>
  <c r="BF395"/>
  <c r="BI395"/>
  <c r="BF396"/>
  <c r="BI396"/>
  <c r="BF397"/>
  <c r="BI397"/>
  <c r="BF398"/>
  <c r="BI398"/>
  <c r="BF399"/>
  <c r="BI399"/>
  <c r="BF400"/>
  <c r="BI400"/>
  <c r="BF401"/>
  <c r="BI401"/>
  <c r="BF402"/>
  <c r="BI402"/>
  <c r="BF403"/>
  <c r="BI403"/>
  <c r="BF404"/>
  <c r="BI404"/>
  <c r="BF405"/>
  <c r="BI405"/>
  <c r="BF406"/>
  <c r="BI406"/>
  <c r="BF407"/>
  <c r="BI407"/>
  <c r="BF408"/>
  <c r="BI408"/>
  <c r="BF409"/>
  <c r="BI409"/>
  <c r="BF410"/>
  <c r="BI410"/>
  <c r="BF411"/>
  <c r="BI411"/>
  <c r="BF412"/>
  <c r="BI412"/>
  <c r="BF413"/>
  <c r="BI413"/>
  <c r="BF414"/>
  <c r="BI414"/>
  <c r="BF415"/>
  <c r="BI415"/>
  <c r="BF416"/>
  <c r="BI416"/>
  <c r="BF417"/>
  <c r="BI417"/>
  <c r="BF418"/>
  <c r="BI418"/>
  <c r="BF419"/>
  <c r="BI419"/>
  <c r="BF420"/>
  <c r="BI420"/>
  <c r="BF421"/>
  <c r="BI421"/>
  <c r="BF422"/>
  <c r="BI422"/>
  <c r="BF423"/>
  <c r="BI423"/>
  <c r="BF424"/>
  <c r="BI424"/>
  <c r="BF425"/>
  <c r="BI425"/>
  <c r="BF426"/>
  <c r="BI426"/>
  <c r="BF427"/>
  <c r="BI427"/>
  <c r="BF428"/>
  <c r="BI428"/>
  <c r="BF429"/>
  <c r="BI429"/>
  <c r="BF430"/>
  <c r="BI430"/>
  <c r="BF431"/>
  <c r="BI431"/>
  <c r="BF432"/>
  <c r="BI432"/>
  <c r="BF433"/>
  <c r="BI433"/>
  <c r="BF434"/>
  <c r="BI434"/>
  <c r="BF435"/>
  <c r="BI435"/>
  <c r="BF436"/>
  <c r="BI436"/>
  <c r="BF437"/>
  <c r="BI437"/>
  <c r="BF438"/>
  <c r="BI438"/>
  <c r="BF439"/>
  <c r="BI439"/>
  <c r="BF440"/>
  <c r="BI440"/>
  <c r="BF441"/>
  <c r="BI441"/>
  <c r="BF442"/>
  <c r="BI442"/>
  <c r="BF443"/>
  <c r="BI443"/>
  <c r="BF444"/>
  <c r="BI444"/>
  <c r="BF445"/>
  <c r="BI445"/>
  <c r="BF446"/>
  <c r="BI446"/>
  <c r="BF447"/>
  <c r="BI447"/>
  <c r="BF448"/>
  <c r="BI448"/>
  <c r="BF449"/>
  <c r="BI449"/>
  <c r="BF450"/>
  <c r="BI450"/>
  <c r="BF451"/>
  <c r="BI451"/>
  <c r="BF452"/>
  <c r="BI452"/>
  <c r="BF453"/>
  <c r="BI453"/>
  <c r="BF454"/>
  <c r="BI454"/>
  <c r="BF455"/>
  <c r="BI455"/>
  <c r="BF456"/>
  <c r="BI456"/>
  <c r="BF457"/>
  <c r="BI457"/>
  <c r="BF458"/>
  <c r="BI458"/>
  <c r="BF459"/>
  <c r="BI459"/>
  <c r="BF460"/>
  <c r="BI460"/>
  <c r="BF461"/>
  <c r="BI461"/>
  <c r="BF462"/>
  <c r="BI462"/>
  <c r="BF463"/>
  <c r="BI463"/>
  <c r="BF464"/>
  <c r="BI464"/>
  <c r="BF465"/>
  <c r="BI465"/>
  <c r="BF466"/>
  <c r="BI466"/>
  <c r="BF467"/>
  <c r="BI467"/>
  <c r="BF468"/>
  <c r="BI468"/>
  <c r="BF469"/>
  <c r="BI469"/>
  <c r="BF470"/>
  <c r="BI470"/>
  <c r="BF471"/>
  <c r="BI471"/>
  <c r="BF472"/>
  <c r="BI472"/>
  <c r="BF473"/>
  <c r="BI473"/>
  <c r="BF474"/>
  <c r="BI474"/>
  <c r="BF475"/>
  <c r="BI475"/>
  <c r="BF476"/>
  <c r="BI476"/>
  <c r="BF477"/>
  <c r="BI477"/>
  <c r="BF478"/>
  <c r="BI478"/>
  <c r="BF479"/>
  <c r="BI479"/>
  <c r="BF480"/>
  <c r="BI480"/>
  <c r="BF481"/>
  <c r="BI481"/>
  <c r="BF482"/>
  <c r="BI482"/>
  <c r="BF483"/>
  <c r="BI483"/>
  <c r="BF484"/>
  <c r="BI484"/>
  <c r="BF485"/>
  <c r="BI485"/>
  <c r="BF486"/>
  <c r="BI486"/>
  <c r="BF487"/>
  <c r="BI487"/>
  <c r="BF488"/>
  <c r="BI488"/>
  <c r="BF489"/>
  <c r="BI489"/>
  <c r="BF490"/>
  <c r="BI490"/>
  <c r="BF491"/>
  <c r="BI491"/>
  <c r="BF492"/>
  <c r="BI492"/>
  <c r="BF493"/>
  <c r="BI493"/>
  <c r="BF494"/>
  <c r="BI494"/>
  <c r="BF495"/>
  <c r="BI495"/>
  <c r="BF496"/>
  <c r="BI496"/>
  <c r="BF497"/>
  <c r="BI497"/>
  <c r="BF498"/>
  <c r="BI498"/>
  <c r="BF499"/>
  <c r="BI499"/>
  <c r="BF500"/>
  <c r="BI500"/>
  <c r="BF501"/>
  <c r="BI501"/>
  <c r="BF502"/>
  <c r="BI502"/>
  <c r="BF503"/>
  <c r="BI503"/>
  <c r="BF504"/>
  <c r="BI504"/>
  <c r="BF505"/>
  <c r="BI505"/>
  <c r="BF506"/>
  <c r="BI506"/>
  <c r="BF507"/>
  <c r="BI507"/>
  <c r="BF508"/>
  <c r="BI508"/>
  <c r="BF509"/>
  <c r="BI509"/>
  <c r="BF510"/>
  <c r="BI510"/>
  <c r="BF511"/>
  <c r="BI511"/>
  <c r="BF512"/>
  <c r="BI512"/>
  <c r="BF513"/>
  <c r="BI513"/>
  <c r="BF514"/>
  <c r="BI514"/>
  <c r="BF515"/>
  <c r="BI515"/>
  <c r="BF516"/>
  <c r="BI516"/>
  <c r="BF517"/>
  <c r="BI517"/>
  <c r="BF518"/>
  <c r="BI518"/>
  <c r="BF519"/>
  <c r="BI519"/>
  <c r="BF520"/>
  <c r="BI520"/>
  <c r="BF521"/>
  <c r="BI521"/>
  <c r="BF522"/>
  <c r="BI522"/>
  <c r="BF523"/>
  <c r="BI523"/>
  <c r="BF524"/>
  <c r="BI524"/>
  <c r="BF525"/>
  <c r="BI525"/>
  <c r="BF526"/>
  <c r="BI526"/>
  <c r="BF527"/>
  <c r="BI527"/>
  <c r="BF528"/>
  <c r="BI528"/>
  <c r="BF529"/>
  <c r="BI529"/>
  <c r="BF530"/>
  <c r="BI530"/>
  <c r="BF531"/>
  <c r="BI531"/>
  <c r="BF532"/>
  <c r="BI532"/>
  <c r="BF533"/>
  <c r="BI533"/>
  <c r="BF534"/>
  <c r="BI534"/>
  <c r="BF535"/>
  <c r="BI535"/>
  <c r="BF536"/>
  <c r="BI536"/>
  <c r="BF537"/>
  <c r="BI537"/>
  <c r="BF538"/>
  <c r="BI538"/>
  <c r="BF539"/>
  <c r="BI539"/>
  <c r="BF540"/>
  <c r="BI540"/>
  <c r="BF541"/>
  <c r="BI541"/>
  <c r="BF542"/>
  <c r="BI542"/>
  <c r="BF543"/>
  <c r="BI543"/>
  <c r="BF544"/>
  <c r="BI544"/>
  <c r="BF545"/>
  <c r="BI545"/>
  <c r="BF546"/>
  <c r="BI546"/>
  <c r="BF547"/>
  <c r="BI547"/>
  <c r="BF548"/>
  <c r="BI548"/>
  <c r="BF549"/>
  <c r="BI549"/>
  <c r="BF550"/>
  <c r="BI550"/>
  <c r="BF551"/>
  <c r="BI551"/>
  <c r="BF552"/>
  <c r="BI552"/>
  <c r="BF553"/>
  <c r="BI553"/>
  <c r="BF554"/>
  <c r="BI554"/>
  <c r="BF555"/>
  <c r="BI555"/>
  <c r="BF556"/>
  <c r="BI556"/>
  <c r="BF557"/>
  <c r="BI557"/>
  <c r="BF558"/>
  <c r="BI558"/>
  <c r="BF559"/>
  <c r="BI559"/>
  <c r="BF560"/>
  <c r="BI560"/>
  <c r="BF561"/>
  <c r="BI561"/>
  <c r="BF562"/>
  <c r="BI562"/>
  <c r="BF563"/>
  <c r="BI563"/>
  <c r="BF564"/>
  <c r="BI564"/>
  <c r="BF565"/>
  <c r="BI565"/>
  <c r="BF566"/>
  <c r="BI566"/>
  <c r="BF567"/>
  <c r="BI567"/>
  <c r="BF568"/>
  <c r="BI568"/>
  <c r="BF569"/>
  <c r="BI569"/>
  <c r="BF570"/>
  <c r="BI570"/>
  <c r="BF571"/>
  <c r="BI571"/>
  <c r="BF572"/>
  <c r="BI572"/>
  <c r="BF573"/>
  <c r="BI573"/>
  <c r="BF574"/>
  <c r="BI574"/>
  <c r="BF575"/>
  <c r="BI575"/>
  <c r="BF576"/>
  <c r="BI576"/>
  <c r="BF577"/>
  <c r="BI577"/>
  <c r="BF578"/>
  <c r="BI578"/>
  <c r="BF579"/>
  <c r="BI579"/>
  <c r="BF580"/>
  <c r="BI580"/>
  <c r="BF581"/>
  <c r="BI581"/>
  <c r="BF582"/>
  <c r="BI582"/>
  <c r="BF583"/>
  <c r="BI583"/>
  <c r="BF584"/>
  <c r="BI584"/>
  <c r="BF585"/>
  <c r="BI585"/>
  <c r="BF586"/>
  <c r="BI586"/>
  <c r="BF587"/>
  <c r="BI587"/>
  <c r="BF588"/>
  <c r="BI588"/>
  <c r="BF589"/>
  <c r="BI589"/>
  <c r="BF590"/>
  <c r="BI590"/>
  <c r="BF591"/>
  <c r="BI591"/>
  <c r="BF592"/>
  <c r="BI592"/>
  <c r="BF593"/>
  <c r="BI593"/>
  <c r="BF594"/>
  <c r="BI594"/>
  <c r="BF595"/>
  <c r="BI595"/>
  <c r="BF596"/>
  <c r="BI596"/>
  <c r="BF597"/>
  <c r="BI597"/>
  <c r="BF598"/>
  <c r="BI598"/>
  <c r="BF599"/>
  <c r="BI599"/>
  <c r="BF600"/>
  <c r="BI600"/>
  <c r="BF601"/>
  <c r="BI601"/>
  <c r="BF602"/>
  <c r="BI602"/>
  <c r="BF603"/>
  <c r="BI603"/>
  <c r="BF604"/>
  <c r="BI604"/>
  <c r="BF605"/>
  <c r="BI605"/>
  <c r="BF606"/>
  <c r="BI606"/>
  <c r="BF607"/>
  <c r="BI607"/>
  <c r="BF608"/>
  <c r="BI608"/>
  <c r="BF609"/>
  <c r="BI609"/>
  <c r="BF610"/>
  <c r="BI610"/>
  <c r="BF611"/>
  <c r="BI611"/>
  <c r="BF612"/>
  <c r="BI612"/>
  <c r="BF613"/>
  <c r="BI613"/>
  <c r="BF614"/>
  <c r="BI614"/>
  <c r="BF615"/>
  <c r="BI615"/>
  <c r="BF616"/>
  <c r="BI616"/>
  <c r="BF617"/>
  <c r="BI617"/>
  <c r="BF618"/>
  <c r="BI618"/>
  <c r="BF619"/>
  <c r="BI619"/>
  <c r="BF620"/>
  <c r="BI620"/>
  <c r="BF621"/>
  <c r="BI621"/>
  <c r="BF622"/>
  <c r="BI622"/>
  <c r="BF623"/>
  <c r="BI623"/>
  <c r="BF624"/>
  <c r="BI624"/>
  <c r="BF625"/>
  <c r="BI625"/>
  <c r="BF626"/>
  <c r="BI626"/>
  <c r="BF627"/>
  <c r="BI627"/>
  <c r="BF628"/>
  <c r="BI628"/>
  <c r="BF629"/>
  <c r="BI629"/>
  <c r="BF630"/>
  <c r="BI630"/>
  <c r="BF631"/>
  <c r="BI631"/>
  <c r="BF632"/>
  <c r="BI632"/>
  <c r="BF633"/>
  <c r="BI633"/>
  <c r="BF634"/>
  <c r="BI634"/>
  <c r="BF635"/>
  <c r="BI635"/>
  <c r="BF636"/>
  <c r="BI636"/>
  <c r="BF637"/>
  <c r="BI637"/>
  <c r="BF638"/>
  <c r="BI638"/>
  <c r="BF639"/>
  <c r="BI639"/>
  <c r="BF640"/>
  <c r="BI640"/>
  <c r="BF641"/>
  <c r="BI641"/>
  <c r="BF642"/>
  <c r="BI642"/>
  <c r="BF643"/>
  <c r="BI643"/>
  <c r="BF644"/>
  <c r="BI644"/>
  <c r="BF645"/>
  <c r="BI645"/>
  <c r="BF646"/>
  <c r="BI646"/>
  <c r="BF647"/>
  <c r="BI647"/>
  <c r="BF648"/>
  <c r="BI648"/>
  <c r="BF649"/>
  <c r="BI649"/>
  <c r="BF650"/>
  <c r="BI650"/>
  <c r="BF651"/>
  <c r="BI651"/>
  <c r="BF652"/>
  <c r="BI652"/>
  <c r="BF653"/>
  <c r="BI653"/>
  <c r="BF654"/>
  <c r="BI654"/>
  <c r="BF655"/>
  <c r="BI655"/>
  <c r="BF656"/>
  <c r="BI656"/>
  <c r="BF657"/>
  <c r="BI657"/>
  <c r="BF658"/>
  <c r="BI658"/>
  <c r="BF659"/>
  <c r="BI659"/>
  <c r="BF660"/>
  <c r="BI660"/>
  <c r="BF661"/>
  <c r="BI661"/>
  <c r="BF662"/>
  <c r="BI662"/>
  <c r="BF663"/>
  <c r="BI663"/>
  <c r="BF664"/>
  <c r="BI664"/>
  <c r="BF665"/>
  <c r="BI665"/>
  <c r="BF666"/>
  <c r="BI666"/>
  <c r="BF667"/>
  <c r="BI667"/>
  <c r="BF668"/>
  <c r="BI668"/>
  <c r="BF669"/>
  <c r="BI669"/>
  <c r="BF670"/>
  <c r="BI670"/>
  <c r="BF671"/>
  <c r="BI671"/>
  <c r="BF672"/>
  <c r="BI672"/>
  <c r="BF673"/>
  <c r="BI673"/>
  <c r="BF674"/>
  <c r="BI674"/>
  <c r="BF675"/>
  <c r="BI675"/>
  <c r="BF676"/>
  <c r="BI676"/>
  <c r="BF677"/>
  <c r="BI677"/>
  <c r="BF678"/>
  <c r="BI678"/>
  <c r="BF679"/>
  <c r="BI679"/>
  <c r="BF680"/>
  <c r="BI680"/>
  <c r="BF681"/>
  <c r="BI681"/>
  <c r="BF682"/>
  <c r="BI682"/>
  <c r="BF683"/>
  <c r="BI683"/>
  <c r="BF684"/>
  <c r="BI684"/>
  <c r="BF685"/>
  <c r="BI685"/>
  <c r="BF686"/>
  <c r="BI686"/>
  <c r="BF687"/>
  <c r="BI687"/>
  <c r="BF688"/>
  <c r="BI688"/>
  <c r="BF689"/>
  <c r="BI689"/>
  <c r="BF690"/>
  <c r="BI690"/>
  <c r="BF691"/>
  <c r="BI691"/>
  <c r="BF692"/>
  <c r="BI692"/>
  <c r="BF693"/>
  <c r="BI693"/>
  <c r="BF694"/>
  <c r="BI694"/>
  <c r="BF695"/>
  <c r="BI695"/>
  <c r="BF696"/>
  <c r="BI696"/>
  <c r="BF697"/>
  <c r="BI697"/>
  <c r="BF698"/>
  <c r="BI698"/>
  <c r="BF699"/>
  <c r="BI699"/>
  <c r="BF700"/>
  <c r="BI700"/>
  <c r="BF701"/>
  <c r="BI701"/>
  <c r="BF702"/>
  <c r="BI702"/>
  <c r="BF703"/>
  <c r="BI703"/>
  <c r="BF704"/>
  <c r="BI704"/>
  <c r="BF705"/>
  <c r="BI705"/>
  <c r="BF706"/>
  <c r="BI706"/>
  <c r="BF707"/>
  <c r="BI707"/>
  <c r="BF708"/>
  <c r="BI708"/>
  <c r="BF709"/>
  <c r="BI709"/>
  <c r="BF710"/>
  <c r="BI710"/>
  <c r="BF711"/>
  <c r="BI711"/>
  <c r="BF712"/>
  <c r="BI712"/>
  <c r="BF713"/>
  <c r="BI713"/>
  <c r="BF714"/>
  <c r="BI714"/>
  <c r="BF715"/>
  <c r="BI715"/>
  <c r="BF716"/>
  <c r="BI716"/>
  <c r="BF717"/>
  <c r="BI717"/>
  <c r="BF718"/>
  <c r="BI718"/>
  <c r="BF719"/>
  <c r="BI719"/>
  <c r="BF720"/>
  <c r="BI720"/>
  <c r="BF721"/>
  <c r="BI721"/>
  <c r="BF722"/>
  <c r="BI722"/>
  <c r="BF723"/>
  <c r="BI723"/>
  <c r="BF724"/>
  <c r="BI724"/>
  <c r="BF725"/>
  <c r="BI725"/>
  <c r="BF726"/>
  <c r="BI726"/>
  <c r="BF727"/>
  <c r="BI727"/>
  <c r="BF728"/>
  <c r="BI728"/>
  <c r="BF729"/>
  <c r="BI729"/>
  <c r="BF730"/>
  <c r="BI730"/>
  <c r="BF731"/>
  <c r="BI731"/>
  <c r="BF732"/>
  <c r="BI732"/>
  <c r="BF733"/>
  <c r="BI733"/>
  <c r="BF734"/>
  <c r="BI734"/>
  <c r="BF735"/>
  <c r="BI735"/>
  <c r="BF736"/>
  <c r="BI736"/>
  <c r="BF737"/>
  <c r="BI737"/>
  <c r="BF738"/>
  <c r="BI738"/>
  <c r="BF739"/>
  <c r="BI739"/>
  <c r="BF740"/>
  <c r="BI740"/>
  <c r="BF741"/>
  <c r="BI741"/>
  <c r="BF742"/>
  <c r="BI742"/>
  <c r="BF743"/>
  <c r="BI743"/>
  <c r="BF744"/>
  <c r="BI744"/>
  <c r="BF745"/>
  <c r="BI745"/>
  <c r="BF746"/>
  <c r="BI746"/>
  <c r="BF747"/>
  <c r="BI747"/>
  <c r="BF748"/>
  <c r="BI748"/>
  <c r="BF749"/>
  <c r="BI749"/>
  <c r="BF750"/>
  <c r="BI750"/>
  <c r="BF751"/>
  <c r="BI751"/>
  <c r="BF752"/>
  <c r="BI752"/>
  <c r="BF753"/>
  <c r="BI753"/>
  <c r="BF754"/>
  <c r="BI754"/>
  <c r="BF755"/>
  <c r="BI755"/>
  <c r="BF756"/>
  <c r="BI756"/>
  <c r="BF757"/>
  <c r="BI757"/>
  <c r="BF758"/>
  <c r="BI758"/>
  <c r="BF759"/>
  <c r="BI759"/>
  <c r="BF760"/>
  <c r="BI760"/>
  <c r="BF761"/>
  <c r="BI761"/>
  <c r="BF762"/>
  <c r="BI762"/>
  <c r="BF763"/>
  <c r="BI763"/>
  <c r="BF764"/>
  <c r="BI764"/>
  <c r="BF765"/>
  <c r="BI765"/>
  <c r="BF766"/>
  <c r="BI766"/>
  <c r="BF767"/>
  <c r="BI767"/>
  <c r="BF768"/>
  <c r="BI768"/>
  <c r="BF769"/>
  <c r="BI769"/>
  <c r="BF770"/>
  <c r="BI770"/>
  <c r="BF771"/>
  <c r="BI771"/>
  <c r="BF772"/>
  <c r="BI772"/>
  <c r="BF773"/>
  <c r="BI773"/>
  <c r="BF774"/>
  <c r="BI774"/>
  <c r="BF775"/>
  <c r="BI775"/>
  <c r="BF776"/>
  <c r="BI776"/>
  <c r="BF777"/>
  <c r="BI777"/>
  <c r="BF778"/>
  <c r="BI778"/>
  <c r="BF779"/>
  <c r="BI779"/>
  <c r="BF780"/>
  <c r="BI780"/>
  <c r="BF781"/>
  <c r="BI781"/>
  <c r="BF782"/>
  <c r="BI782"/>
  <c r="BF783"/>
  <c r="BI783"/>
  <c r="BF784"/>
  <c r="BI784"/>
  <c r="BF785"/>
  <c r="BI785"/>
  <c r="BF786"/>
  <c r="BI786"/>
  <c r="BF787"/>
  <c r="BI787"/>
  <c r="BF788"/>
  <c r="BI788"/>
  <c r="BF789"/>
  <c r="BI789"/>
  <c r="BF790"/>
  <c r="BI790"/>
  <c r="BF791"/>
  <c r="BI791"/>
  <c r="BF792"/>
  <c r="BI792"/>
  <c r="BF793"/>
  <c r="BI793"/>
  <c r="BF794"/>
  <c r="BI794"/>
  <c r="BF795"/>
  <c r="BI795"/>
  <c r="BF796"/>
  <c r="BI796"/>
  <c r="BF797"/>
  <c r="BI797"/>
  <c r="BF798"/>
  <c r="BI798"/>
  <c r="BF799"/>
  <c r="BI799"/>
  <c r="BF800"/>
  <c r="BI800"/>
  <c r="BF801"/>
  <c r="BI801"/>
  <c r="BF802"/>
  <c r="BI802"/>
  <c r="BF803"/>
  <c r="BI803"/>
  <c r="BF804"/>
  <c r="BI804"/>
  <c r="BF805"/>
  <c r="BI805"/>
  <c r="BF806"/>
  <c r="BI806"/>
  <c r="BF807"/>
  <c r="BI807"/>
  <c r="BF808"/>
  <c r="BI808"/>
  <c r="BF809"/>
  <c r="BI809"/>
  <c r="BF810"/>
  <c r="BI810"/>
  <c r="BF811"/>
  <c r="BI811"/>
  <c r="BF812"/>
  <c r="BI812"/>
  <c r="BF813"/>
  <c r="BI813"/>
  <c r="BF814"/>
  <c r="BI814"/>
  <c r="BF815"/>
  <c r="BI815"/>
  <c r="BF816"/>
  <c r="BI816"/>
  <c r="BF817"/>
  <c r="BI817"/>
  <c r="BF818"/>
  <c r="BI818"/>
  <c r="BF819"/>
  <c r="BI819"/>
  <c r="BF820"/>
  <c r="BI820"/>
  <c r="BF821"/>
  <c r="BI821"/>
  <c r="BF822"/>
  <c r="BI822"/>
  <c r="BF823"/>
  <c r="BI823"/>
  <c r="BF824"/>
  <c r="BI824"/>
  <c r="BF825"/>
  <c r="BI825"/>
  <c r="BF826"/>
  <c r="BI826"/>
  <c r="BF827"/>
  <c r="BI827"/>
  <c r="BF828"/>
  <c r="BI828"/>
  <c r="BF829"/>
  <c r="BI829"/>
  <c r="BF830"/>
  <c r="BI830"/>
  <c r="BF831"/>
  <c r="BI831"/>
  <c r="BF832"/>
  <c r="BI832"/>
  <c r="BF833"/>
  <c r="BI833"/>
  <c r="BF834"/>
  <c r="BI834"/>
  <c r="BF835"/>
  <c r="BI835"/>
  <c r="BF836"/>
  <c r="BI836"/>
  <c r="BF837"/>
  <c r="BI837"/>
  <c r="BF838"/>
  <c r="BI838"/>
  <c r="BF839"/>
  <c r="BI839"/>
  <c r="BF840"/>
  <c r="BI840"/>
  <c r="BF841"/>
  <c r="BI841"/>
  <c r="BF842"/>
  <c r="BI842"/>
  <c r="BF843"/>
  <c r="BI843"/>
  <c r="BF844"/>
  <c r="BI844"/>
  <c r="BF845"/>
  <c r="BI845"/>
  <c r="BF846"/>
  <c r="BI846"/>
  <c r="BF847"/>
  <c r="BI847"/>
  <c r="BF848"/>
  <c r="BI848"/>
  <c r="BF849"/>
  <c r="BI849"/>
  <c r="BF850"/>
  <c r="BI850"/>
  <c r="BF851"/>
  <c r="BI851"/>
  <c r="BF852"/>
  <c r="BI852"/>
  <c r="BF853"/>
  <c r="BI853"/>
  <c r="BF854"/>
  <c r="BI854"/>
  <c r="BF855"/>
  <c r="BI855"/>
  <c r="BF856"/>
  <c r="BI856"/>
  <c r="BF857"/>
  <c r="BI857"/>
  <c r="BF858"/>
  <c r="BI858"/>
  <c r="BF859"/>
  <c r="BI859"/>
  <c r="BF860"/>
  <c r="BI860"/>
  <c r="BF861"/>
  <c r="BI861"/>
  <c r="BF862"/>
  <c r="BI862"/>
  <c r="BF863"/>
  <c r="BI863"/>
  <c r="BF864"/>
  <c r="BI864"/>
  <c r="BF865"/>
  <c r="BI865"/>
  <c r="BF866"/>
  <c r="BI866"/>
  <c r="BF867"/>
  <c r="BI867"/>
  <c r="BF868"/>
  <c r="BI868"/>
  <c r="BF869"/>
  <c r="BI869"/>
  <c r="BF870"/>
  <c r="BI870"/>
  <c r="BF871"/>
  <c r="BI871"/>
  <c r="BF872"/>
  <c r="BI872"/>
  <c r="BF873"/>
  <c r="BI873"/>
  <c r="BF874"/>
  <c r="BI874"/>
  <c r="BF875"/>
  <c r="BI875"/>
  <c r="BF876"/>
  <c r="BI876"/>
  <c r="BF877"/>
  <c r="BI877"/>
  <c r="BF878"/>
  <c r="BI878"/>
  <c r="BF879"/>
  <c r="BI879"/>
  <c r="BF880"/>
  <c r="BI880"/>
  <c r="BF881"/>
  <c r="BI881"/>
  <c r="BF882"/>
  <c r="BI882"/>
  <c r="BF883"/>
  <c r="BI883"/>
  <c r="BF884"/>
  <c r="BI884"/>
  <c r="BF885"/>
  <c r="BI885"/>
  <c r="BF886"/>
  <c r="BI886"/>
  <c r="BF887"/>
  <c r="BI887"/>
  <c r="BF888"/>
  <c r="BI888"/>
  <c r="BF889"/>
  <c r="BI889"/>
  <c r="BF890"/>
  <c r="BI890"/>
  <c r="BF891"/>
  <c r="BI891"/>
  <c r="BF892"/>
  <c r="BI892"/>
  <c r="BF893"/>
  <c r="BI893"/>
  <c r="BF894"/>
  <c r="BI894"/>
  <c r="BF895"/>
  <c r="BI895"/>
  <c r="BF896"/>
  <c r="BI896"/>
  <c r="BF897"/>
  <c r="BI897"/>
  <c r="BF898"/>
  <c r="BI898"/>
  <c r="BF899"/>
  <c r="BI899"/>
  <c r="BF900"/>
  <c r="BI900"/>
  <c r="BF901"/>
  <c r="BI901"/>
  <c r="BF902"/>
  <c r="BI902"/>
  <c r="BF903"/>
  <c r="BI903"/>
  <c r="BF904"/>
  <c r="BI904"/>
  <c r="BF905"/>
  <c r="BI905"/>
  <c r="BF906"/>
  <c r="BI906"/>
  <c r="BF907"/>
  <c r="BI907"/>
  <c r="BF908"/>
  <c r="BI908"/>
  <c r="BF909"/>
  <c r="BI909"/>
  <c r="BF910"/>
  <c r="BI910"/>
  <c r="BF911"/>
  <c r="BI911"/>
  <c r="BF912"/>
  <c r="BI912"/>
  <c r="BF913"/>
  <c r="BI913"/>
  <c r="BF914"/>
  <c r="BI914"/>
  <c r="BF915"/>
  <c r="BI915"/>
  <c r="BF916"/>
  <c r="BI916"/>
  <c r="BF917"/>
  <c r="BI917"/>
  <c r="BF918"/>
  <c r="BI918"/>
  <c r="BF919"/>
  <c r="BI919"/>
  <c r="BF920"/>
  <c r="BI920"/>
  <c r="BF921"/>
  <c r="BI921"/>
  <c r="BF922"/>
  <c r="BI922"/>
  <c r="BF923"/>
  <c r="BI923"/>
  <c r="BF924"/>
  <c r="BI924"/>
  <c r="BF925"/>
  <c r="BI925"/>
  <c r="BF926"/>
  <c r="BI926"/>
  <c r="BF927"/>
  <c r="BI927"/>
  <c r="BF928"/>
  <c r="BI928"/>
  <c r="BF929"/>
  <c r="BI929"/>
  <c r="BF930"/>
  <c r="BI930"/>
  <c r="BF931"/>
  <c r="BI931"/>
  <c r="BF932"/>
  <c r="BI932"/>
  <c r="BF933"/>
  <c r="BI933"/>
  <c r="BF934"/>
  <c r="BI934"/>
  <c r="BF935"/>
  <c r="BI935"/>
  <c r="BF936"/>
  <c r="BI936"/>
  <c r="BF937"/>
  <c r="BI937"/>
  <c r="BF938"/>
  <c r="BI938"/>
  <c r="BF939"/>
  <c r="BI939"/>
  <c r="BF940"/>
  <c r="BI940"/>
  <c r="BF941"/>
  <c r="BI941"/>
  <c r="BF942"/>
  <c r="BI942"/>
  <c r="BF943"/>
  <c r="BI943"/>
  <c r="BF944"/>
  <c r="BI944"/>
  <c r="BF945"/>
  <c r="BI945"/>
  <c r="BF946"/>
  <c r="BI946"/>
  <c r="BF947"/>
  <c r="BI947"/>
  <c r="BF948"/>
  <c r="BI948"/>
  <c r="BF949"/>
  <c r="BI949"/>
  <c r="BF950"/>
  <c r="BI950"/>
  <c r="BF951"/>
  <c r="BI951"/>
  <c r="BF952"/>
  <c r="BI952"/>
  <c r="BF953"/>
  <c r="BI953"/>
  <c r="BF954"/>
  <c r="BI954"/>
  <c r="BF955"/>
  <c r="BI955"/>
  <c r="BF956"/>
  <c r="BI956"/>
  <c r="BF957"/>
  <c r="BI957"/>
  <c r="BF958"/>
  <c r="BI958"/>
  <c r="BF959"/>
  <c r="BI959"/>
  <c r="BF960"/>
  <c r="BI960"/>
  <c r="BF961"/>
  <c r="BI961"/>
  <c r="BF962"/>
  <c r="BI962"/>
  <c r="BF963"/>
  <c r="BI963"/>
  <c r="BF964"/>
  <c r="BI964"/>
  <c r="BF965"/>
  <c r="BI965"/>
  <c r="BF966"/>
  <c r="BI966"/>
  <c r="BF967"/>
  <c r="BI967"/>
  <c r="BF968"/>
  <c r="BI968"/>
  <c r="BF969"/>
  <c r="BI969"/>
  <c r="BF970"/>
  <c r="BI970"/>
  <c r="BF971"/>
  <c r="BI971"/>
  <c r="BF972"/>
  <c r="BI972"/>
  <c r="BF973"/>
  <c r="BI973"/>
  <c r="BF974"/>
  <c r="BI974"/>
  <c r="BF975"/>
  <c r="BI975"/>
  <c r="BF976"/>
  <c r="BI976"/>
  <c r="BF977"/>
  <c r="BI977"/>
  <c r="BF978"/>
  <c r="BI978"/>
  <c r="BF979"/>
  <c r="BI979"/>
  <c r="BF980"/>
  <c r="BI980"/>
  <c r="BF981"/>
  <c r="BI981"/>
  <c r="BF982"/>
  <c r="BI982"/>
  <c r="BF983"/>
  <c r="BI983"/>
  <c r="BF984"/>
  <c r="BI984"/>
  <c r="BF985"/>
  <c r="BI985"/>
  <c r="BF986"/>
  <c r="BI986"/>
  <c r="BF987"/>
  <c r="BI987"/>
  <c r="BF988"/>
  <c r="BI988"/>
  <c r="BF989"/>
  <c r="BI989"/>
  <c r="BF990"/>
  <c r="BI990"/>
  <c r="BF991"/>
  <c r="BI991"/>
  <c r="BF992"/>
  <c r="BI992"/>
  <c r="BF993"/>
  <c r="BI993"/>
  <c r="BF994"/>
  <c r="BI994"/>
  <c r="BF995"/>
  <c r="BI995"/>
  <c r="BF996"/>
  <c r="BI996"/>
  <c r="BF997"/>
  <c r="BI997"/>
  <c r="BF998"/>
  <c r="BI998"/>
  <c r="BF999"/>
  <c r="BI999"/>
  <c r="BF1000"/>
  <c r="BI1000"/>
  <c r="BF1001"/>
  <c r="BI1001"/>
  <c r="BF1002"/>
  <c r="BI1002"/>
  <c r="BF1003"/>
  <c r="BI1003"/>
  <c r="BF1004"/>
  <c r="BI1004"/>
  <c r="BF1005"/>
  <c r="BI1005"/>
  <c r="BF1006"/>
  <c r="BI1006"/>
  <c r="BF1007"/>
  <c r="BI1007"/>
  <c r="BF1008"/>
  <c r="BI1008"/>
  <c r="BF1009"/>
  <c r="BI1009"/>
  <c r="BF1010"/>
  <c r="BI1010"/>
  <c r="BF1011"/>
  <c r="BI1011"/>
  <c r="BF1012"/>
  <c r="BI1012"/>
  <c r="BF1013"/>
  <c r="BI1013"/>
  <c r="BF1014"/>
  <c r="BI1014"/>
  <c r="BF1015"/>
  <c r="BI1015"/>
  <c r="BF1016"/>
  <c r="BI1016"/>
  <c r="BF1017"/>
  <c r="BI1017"/>
  <c r="BF1018"/>
  <c r="BI1018"/>
  <c r="BF1019"/>
  <c r="BI1019"/>
  <c r="BF1020"/>
  <c r="BI1020"/>
  <c r="BF1021"/>
  <c r="BI1021"/>
  <c r="BF1022"/>
  <c r="BI1022"/>
  <c r="BF1023"/>
  <c r="BI1023"/>
  <c r="BF1024"/>
  <c r="BI1024"/>
  <c r="BF1025"/>
  <c r="BI1025"/>
  <c r="BF1026"/>
  <c r="BI1026"/>
  <c r="BF1027"/>
  <c r="BI1027"/>
  <c r="BF1028"/>
  <c r="BI1028"/>
  <c r="BF1029"/>
  <c r="BI1029"/>
  <c r="BF1030"/>
  <c r="BI1030"/>
  <c r="BF1031"/>
  <c r="BI1031"/>
  <c r="BF1032"/>
  <c r="BI1032"/>
  <c r="BF1033"/>
  <c r="BI1033"/>
  <c r="BF1034"/>
  <c r="BI1034"/>
  <c r="BF1035"/>
  <c r="BI1035"/>
  <c r="BF1036"/>
  <c r="BI1036"/>
  <c r="BF1037"/>
  <c r="BI1037"/>
  <c r="BF1038"/>
  <c r="BI1038"/>
  <c r="BF1039"/>
  <c r="BI1039"/>
  <c r="BF1040"/>
  <c r="BI1040"/>
  <c r="BF1041"/>
  <c r="BI1041"/>
  <c r="BF1042"/>
  <c r="BI1042"/>
  <c r="BF1043"/>
  <c r="BI1043"/>
  <c r="BF1044"/>
  <c r="BI1044"/>
  <c r="BF1045"/>
  <c r="BI1045"/>
  <c r="BF1046"/>
  <c r="BI1046"/>
  <c r="BF1047"/>
  <c r="BI1047"/>
  <c r="BF1048"/>
  <c r="BI1048"/>
  <c r="BF1049"/>
  <c r="BI1049"/>
  <c r="BF1050"/>
  <c r="BI1050"/>
  <c r="BF1051"/>
  <c r="BI1051"/>
  <c r="BF1052"/>
  <c r="BI1052"/>
  <c r="BF1053"/>
  <c r="BI1053"/>
  <c r="BF1054"/>
  <c r="BI1054"/>
  <c r="BF1055"/>
  <c r="BI1055"/>
  <c r="BF1056"/>
  <c r="BI1056"/>
  <c r="BF1057"/>
  <c r="BI1057"/>
  <c r="BF1058"/>
  <c r="BI1058"/>
  <c r="BF1059"/>
  <c r="BI1059"/>
  <c r="BF1060"/>
  <c r="BI1060"/>
  <c r="BF1061"/>
  <c r="BI1061"/>
  <c r="BF1062"/>
  <c r="BI1062"/>
  <c r="BF1063"/>
  <c r="BI1063"/>
  <c r="BF1064"/>
  <c r="BI1064"/>
  <c r="BF1065"/>
  <c r="BI1065"/>
  <c r="BF1066"/>
  <c r="BI1066"/>
  <c r="BF1067"/>
  <c r="BI1067"/>
  <c r="BF1068"/>
  <c r="BI1068"/>
  <c r="BF1069"/>
  <c r="BI1069"/>
  <c r="BF1070"/>
  <c r="BI1070"/>
  <c r="BF1071"/>
  <c r="BI1071"/>
  <c r="BF1072"/>
  <c r="BI1072"/>
  <c r="BF1073"/>
  <c r="BI1073"/>
  <c r="BF1074"/>
  <c r="BI1074"/>
  <c r="BF1075"/>
  <c r="BI1075"/>
  <c r="BF1076"/>
  <c r="BI1076"/>
  <c r="BF1077"/>
  <c r="BI1077"/>
  <c r="BF1078"/>
  <c r="BI1078"/>
  <c r="BF1079"/>
  <c r="BI1079"/>
  <c r="BF1080"/>
  <c r="BI1080"/>
  <c r="BF1081"/>
  <c r="BI1081"/>
  <c r="BF1082"/>
  <c r="BI1082"/>
  <c r="BF1083"/>
  <c r="BI1083"/>
  <c r="BF1084"/>
  <c r="BI1084"/>
  <c r="BF1085"/>
  <c r="BI1085"/>
  <c r="BF1086"/>
  <c r="BI1086"/>
  <c r="BF1087"/>
  <c r="BI1087"/>
  <c r="BF1088"/>
  <c r="BI1088"/>
  <c r="BF1089"/>
  <c r="BI1089"/>
  <c r="BF1090"/>
  <c r="BI1090"/>
  <c r="BF1091"/>
  <c r="BI1091"/>
  <c r="BF1092"/>
  <c r="BI1092"/>
  <c r="BF1093"/>
  <c r="BI1093"/>
  <c r="BF1094"/>
  <c r="BI1094"/>
  <c r="BF1095"/>
  <c r="BI1095"/>
  <c r="BF1096"/>
  <c r="BI1096"/>
  <c r="BF1097"/>
  <c r="BI1097"/>
  <c r="BF1098"/>
  <c r="BI1098"/>
  <c r="BF1099"/>
  <c r="BI1099"/>
  <c r="BF1100"/>
  <c r="BI1100"/>
  <c r="BF1101"/>
  <c r="BI1101"/>
  <c r="BF1102"/>
  <c r="BI1102"/>
  <c r="BF1103"/>
  <c r="BI1103"/>
  <c r="BF1104"/>
  <c r="BI1104"/>
  <c r="BF1105"/>
  <c r="BI1105"/>
  <c r="BF1106"/>
  <c r="BI1106"/>
  <c r="BF1107"/>
  <c r="BI1107"/>
  <c r="BF1108"/>
  <c r="BI1108"/>
  <c r="BF1109"/>
  <c r="BI1109"/>
  <c r="BF1110"/>
  <c r="BI1110"/>
  <c r="BF1111"/>
  <c r="BI1111"/>
  <c r="BF1112"/>
  <c r="BI1112"/>
  <c r="BF1113"/>
  <c r="BI1113"/>
  <c r="BF1114"/>
  <c r="BI1114"/>
  <c r="BF1115"/>
  <c r="BI1115"/>
  <c r="BF1116"/>
  <c r="BI1116"/>
  <c r="BF1117"/>
  <c r="BI1117"/>
  <c r="BF1118"/>
  <c r="BI1118"/>
  <c r="BF1119"/>
  <c r="BI1119"/>
  <c r="BF1120"/>
  <c r="BI1120"/>
  <c r="BF1121"/>
  <c r="BI1121"/>
  <c r="BF1122"/>
  <c r="BI1122"/>
  <c r="BF1123"/>
  <c r="BI1123"/>
  <c r="BF1124"/>
  <c r="BI1124"/>
  <c r="BF1125"/>
  <c r="BI1125"/>
  <c r="BF1126"/>
  <c r="BI1126"/>
  <c r="BF1127"/>
  <c r="BI1127"/>
  <c r="BF1128"/>
  <c r="BI1128"/>
  <c r="BF1129"/>
  <c r="BI1129"/>
  <c r="BF1130"/>
  <c r="BI1130"/>
  <c r="BF1131"/>
  <c r="BI1131"/>
  <c r="BF1132"/>
  <c r="BI1132"/>
  <c r="BF1133"/>
  <c r="BI1133"/>
  <c r="BF1134"/>
  <c r="BI1134"/>
  <c r="BF1135"/>
  <c r="BI1135"/>
  <c r="BF1136"/>
  <c r="BI1136"/>
  <c r="BF1137"/>
  <c r="BI1137"/>
  <c r="BF1138"/>
  <c r="BI1138"/>
  <c r="BF1139"/>
  <c r="BI1139"/>
  <c r="BF1140"/>
  <c r="BI1140"/>
  <c r="BF1141"/>
  <c r="BI1141"/>
  <c r="BF1142"/>
  <c r="BI1142"/>
  <c r="BF1143"/>
  <c r="BI1143"/>
  <c r="BF1144"/>
  <c r="BI1144"/>
  <c r="BF1145"/>
  <c r="BI1145"/>
  <c r="BF1146"/>
  <c r="BI1146"/>
  <c r="BF1147"/>
  <c r="BI1147"/>
  <c r="BF1148"/>
  <c r="BI1148"/>
  <c r="BF1149"/>
  <c r="BI1149"/>
  <c r="BF1150"/>
  <c r="BI1150"/>
  <c r="BF1151"/>
  <c r="BI1151"/>
  <c r="BF1152"/>
  <c r="BI1152"/>
  <c r="BF1153"/>
  <c r="BI1153"/>
  <c r="BF1154"/>
  <c r="BI1154"/>
  <c r="BF1155"/>
  <c r="BI1155"/>
  <c r="BF1156"/>
  <c r="BI1156"/>
  <c r="BF1157"/>
  <c r="BI1157"/>
  <c r="BF1158"/>
  <c r="BI1158"/>
  <c r="BF1159"/>
  <c r="BI1159"/>
  <c r="BF1160"/>
  <c r="BI1160"/>
  <c r="BF1161"/>
  <c r="BI1161"/>
  <c r="BF1162"/>
  <c r="BI1162"/>
  <c r="BF1163"/>
  <c r="BI1163"/>
  <c r="BF1164"/>
  <c r="BI1164"/>
  <c r="BF1165"/>
  <c r="BI1165"/>
  <c r="BI1166"/>
  <c r="BF1167"/>
  <c r="BI1167"/>
  <c r="BI1168"/>
  <c r="BF1169"/>
  <c r="BI1169"/>
  <c r="BI1170"/>
  <c r="BF1171"/>
  <c r="BI1171"/>
  <c r="BI1172"/>
  <c r="BF1173"/>
  <c r="BI1173"/>
  <c r="BI1174"/>
  <c r="BF1175"/>
  <c r="BI1175"/>
  <c r="BI1176"/>
  <c r="BF1177"/>
  <c r="BI1177"/>
  <c r="BI1178"/>
  <c r="BF1179"/>
  <c r="BI1179"/>
  <c r="BI1180"/>
  <c r="BF1181"/>
  <c r="BI1181"/>
  <c r="BI1182"/>
  <c r="BF1183"/>
  <c r="BI1183"/>
  <c r="BI1184"/>
  <c r="BF1185"/>
  <c r="BI1185"/>
  <c r="BI1186"/>
  <c r="BF1187"/>
  <c r="BI1187"/>
  <c r="BI1188"/>
  <c r="BF1189"/>
  <c r="BI1189"/>
  <c r="BI1190"/>
  <c r="BF1191"/>
  <c r="BI1191"/>
  <c r="BI1192"/>
  <c r="BF1193"/>
  <c r="BI1193"/>
  <c r="BI1194"/>
  <c r="BF1195"/>
  <c r="BI1195"/>
  <c r="BI1196"/>
  <c r="BF1197"/>
  <c r="BI1197"/>
  <c r="BI1198"/>
  <c r="BF1199"/>
  <c r="BI1199"/>
  <c r="BI1200"/>
  <c r="BF1201"/>
  <c r="BI1201"/>
  <c r="BI1202"/>
  <c r="BF1203"/>
  <c r="BI1203"/>
  <c r="BI1204"/>
  <c r="BF1205"/>
  <c r="BI1205"/>
  <c r="BI1206"/>
  <c r="BF1207"/>
  <c r="BI1207"/>
  <c r="BI1208"/>
  <c r="BF1209"/>
  <c r="BI1209"/>
  <c r="BI1210"/>
  <c r="BF1211"/>
  <c r="BI1211"/>
  <c r="BI1212"/>
  <c r="BF1213"/>
  <c r="BI1213"/>
  <c r="BI1214"/>
  <c r="BF1215"/>
  <c r="BI1215"/>
  <c r="BI1216"/>
  <c r="BF1217"/>
  <c r="BI1217"/>
  <c r="BI1218"/>
  <c r="BF1219"/>
  <c r="BI1219"/>
  <c r="BI1220"/>
  <c r="BF1221"/>
  <c r="BI1221"/>
  <c r="BI1222"/>
  <c r="BF1223"/>
  <c r="BI1223"/>
  <c r="BI1224"/>
  <c r="BF1225"/>
  <c r="BI1225"/>
  <c r="BI1226"/>
  <c r="BF1227"/>
  <c r="BI1227"/>
  <c r="BI1228"/>
  <c r="BF1229"/>
  <c r="BI1229"/>
  <c r="BI1230"/>
  <c r="BF1231"/>
  <c r="BI1231"/>
  <c r="BI1232"/>
  <c r="BF1233"/>
  <c r="BI1233"/>
  <c r="BI1234"/>
  <c r="BF1235"/>
  <c r="BI1235"/>
  <c r="BI1236"/>
  <c r="BF1237"/>
  <c r="BI1237"/>
  <c r="BI1238"/>
  <c r="BF1239"/>
  <c r="BI1239"/>
  <c r="BI1240"/>
  <c r="BF1241"/>
  <c r="BI1241"/>
  <c r="BI1242"/>
  <c r="BF1243"/>
  <c r="BI1243"/>
  <c r="BI1244"/>
  <c r="BI14"/>
  <c r="BI15"/>
  <c r="BF15"/>
  <c r="A11"/>
  <c r="O44" s="1"/>
  <c r="R5"/>
  <c r="S5" s="1"/>
  <c r="D5"/>
  <c r="H6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Y307"/>
  <c r="AY308"/>
  <c r="AY309"/>
  <c r="AY310"/>
  <c r="AY311"/>
  <c r="AY312"/>
  <c r="AY313"/>
  <c r="AY314"/>
  <c r="AY315"/>
  <c r="AY316"/>
  <c r="AY317"/>
  <c r="AY318"/>
  <c r="AY319"/>
  <c r="AY320"/>
  <c r="AY321"/>
  <c r="AY322"/>
  <c r="AY323"/>
  <c r="AY324"/>
  <c r="AY325"/>
  <c r="AY326"/>
  <c r="AY327"/>
  <c r="AY328"/>
  <c r="AY329"/>
  <c r="AY330"/>
  <c r="AY331"/>
  <c r="AY332"/>
  <c r="AY333"/>
  <c r="AY334"/>
  <c r="AY335"/>
  <c r="AY336"/>
  <c r="AY337"/>
  <c r="AY338"/>
  <c r="AY339"/>
  <c r="AY340"/>
  <c r="AY341"/>
  <c r="AY342"/>
  <c r="AY343"/>
  <c r="AY344"/>
  <c r="AY345"/>
  <c r="AY346"/>
  <c r="AY347"/>
  <c r="AY348"/>
  <c r="AY349"/>
  <c r="AY350"/>
  <c r="AY351"/>
  <c r="AY352"/>
  <c r="AY353"/>
  <c r="AY354"/>
  <c r="AY355"/>
  <c r="AY356"/>
  <c r="AY357"/>
  <c r="AY358"/>
  <c r="AY359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0"/>
  <c r="AY451"/>
  <c r="AY452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471"/>
  <c r="AY472"/>
  <c r="AY473"/>
  <c r="AY474"/>
  <c r="AY475"/>
  <c r="AY476"/>
  <c r="AY477"/>
  <c r="AY478"/>
  <c r="AY479"/>
  <c r="AY480"/>
  <c r="AY481"/>
  <c r="AY482"/>
  <c r="AY483"/>
  <c r="AY484"/>
  <c r="AY485"/>
  <c r="AY486"/>
  <c r="AY487"/>
  <c r="AY488"/>
  <c r="AY489"/>
  <c r="AY490"/>
  <c r="AY491"/>
  <c r="AY492"/>
  <c r="AY493"/>
  <c r="AY494"/>
  <c r="AY495"/>
  <c r="AY496"/>
  <c r="AY497"/>
  <c r="AY498"/>
  <c r="AY499"/>
  <c r="AY500"/>
  <c r="AY501"/>
  <c r="AY502"/>
  <c r="AY503"/>
  <c r="AY504"/>
  <c r="AY505"/>
  <c r="AY506"/>
  <c r="AY507"/>
  <c r="AY508"/>
  <c r="AY509"/>
  <c r="AY510"/>
  <c r="AY511"/>
  <c r="AY512"/>
  <c r="AY513"/>
  <c r="AY514"/>
  <c r="AY515"/>
  <c r="AY516"/>
  <c r="AY517"/>
  <c r="AY518"/>
  <c r="AY519"/>
  <c r="AY520"/>
  <c r="AY521"/>
  <c r="AY522"/>
  <c r="AY523"/>
  <c r="AY524"/>
  <c r="AY525"/>
  <c r="AY526"/>
  <c r="AY527"/>
  <c r="AY528"/>
  <c r="AY529"/>
  <c r="AY530"/>
  <c r="AY531"/>
  <c r="AY532"/>
  <c r="AY533"/>
  <c r="AY534"/>
  <c r="AY535"/>
  <c r="AY536"/>
  <c r="AY537"/>
  <c r="AY538"/>
  <c r="AY539"/>
  <c r="AY540"/>
  <c r="AY541"/>
  <c r="AY542"/>
  <c r="AY543"/>
  <c r="AY544"/>
  <c r="AY545"/>
  <c r="AY546"/>
  <c r="AY547"/>
  <c r="AY548"/>
  <c r="AY549"/>
  <c r="AY550"/>
  <c r="AY551"/>
  <c r="AY552"/>
  <c r="AY553"/>
  <c r="AY554"/>
  <c r="AY555"/>
  <c r="AY556"/>
  <c r="AY557"/>
  <c r="AY558"/>
  <c r="AY559"/>
  <c r="AY560"/>
  <c r="AY561"/>
  <c r="AY562"/>
  <c r="AY563"/>
  <c r="AY564"/>
  <c r="AY565"/>
  <c r="AY566"/>
  <c r="AY567"/>
  <c r="AY568"/>
  <c r="AY569"/>
  <c r="AY570"/>
  <c r="AY571"/>
  <c r="AY572"/>
  <c r="AY573"/>
  <c r="AY574"/>
  <c r="AY575"/>
  <c r="AY576"/>
  <c r="AY577"/>
  <c r="AY578"/>
  <c r="AY579"/>
  <c r="AY580"/>
  <c r="AY581"/>
  <c r="AY582"/>
  <c r="AY583"/>
  <c r="AY584"/>
  <c r="AY585"/>
  <c r="AY586"/>
  <c r="AY587"/>
  <c r="AY588"/>
  <c r="AY589"/>
  <c r="AY590"/>
  <c r="AY591"/>
  <c r="AY592"/>
  <c r="AY593"/>
  <c r="AY594"/>
  <c r="AY595"/>
  <c r="AY596"/>
  <c r="AY597"/>
  <c r="AY598"/>
  <c r="AY599"/>
  <c r="AY600"/>
  <c r="AY601"/>
  <c r="AY602"/>
  <c r="AY603"/>
  <c r="AY604"/>
  <c r="AY605"/>
  <c r="AY606"/>
  <c r="AY607"/>
  <c r="AY608"/>
  <c r="AY609"/>
  <c r="AY610"/>
  <c r="AY611"/>
  <c r="AY612"/>
  <c r="AY613"/>
  <c r="AY614"/>
  <c r="AY615"/>
  <c r="AY616"/>
  <c r="AY617"/>
  <c r="AY618"/>
  <c r="AY619"/>
  <c r="AY620"/>
  <c r="AY621"/>
  <c r="AY622"/>
  <c r="AY623"/>
  <c r="AY624"/>
  <c r="AY625"/>
  <c r="AY626"/>
  <c r="AY627"/>
  <c r="AY628"/>
  <c r="AY629"/>
  <c r="AY630"/>
  <c r="AY631"/>
  <c r="AY632"/>
  <c r="AY633"/>
  <c r="AY634"/>
  <c r="AY635"/>
  <c r="AY636"/>
  <c r="AY637"/>
  <c r="AY638"/>
  <c r="AY639"/>
  <c r="AY640"/>
  <c r="AY641"/>
  <c r="AY642"/>
  <c r="AY643"/>
  <c r="AY644"/>
  <c r="AY645"/>
  <c r="AY646"/>
  <c r="AY647"/>
  <c r="AY648"/>
  <c r="AY649"/>
  <c r="AY650"/>
  <c r="AY651"/>
  <c r="AY652"/>
  <c r="AY653"/>
  <c r="AY654"/>
  <c r="AY655"/>
  <c r="AY656"/>
  <c r="AY657"/>
  <c r="AY658"/>
  <c r="AY659"/>
  <c r="AY660"/>
  <c r="AY661"/>
  <c r="AY662"/>
  <c r="AY663"/>
  <c r="AY664"/>
  <c r="AY665"/>
  <c r="AY666"/>
  <c r="AY667"/>
  <c r="AY668"/>
  <c r="AY669"/>
  <c r="AY670"/>
  <c r="AY671"/>
  <c r="AY672"/>
  <c r="AY673"/>
  <c r="AY674"/>
  <c r="AY675"/>
  <c r="AY676"/>
  <c r="AY677"/>
  <c r="AY678"/>
  <c r="AY679"/>
  <c r="AY680"/>
  <c r="AY681"/>
  <c r="AY682"/>
  <c r="AY683"/>
  <c r="AY684"/>
  <c r="AY685"/>
  <c r="AY686"/>
  <c r="AY687"/>
  <c r="AY688"/>
  <c r="AY689"/>
  <c r="AY690"/>
  <c r="AY691"/>
  <c r="AY692"/>
  <c r="AY693"/>
  <c r="AY694"/>
  <c r="AY695"/>
  <c r="AY696"/>
  <c r="AY697"/>
  <c r="AY698"/>
  <c r="AY699"/>
  <c r="AY700"/>
  <c r="AY701"/>
  <c r="AY702"/>
  <c r="AY703"/>
  <c r="AY704"/>
  <c r="AY705"/>
  <c r="AY706"/>
  <c r="AY707"/>
  <c r="AY708"/>
  <c r="AY709"/>
  <c r="AY710"/>
  <c r="AY711"/>
  <c r="AY712"/>
  <c r="AY713"/>
  <c r="AY714"/>
  <c r="AY715"/>
  <c r="AY716"/>
  <c r="AY717"/>
  <c r="AY718"/>
  <c r="AY719"/>
  <c r="AY720"/>
  <c r="AY721"/>
  <c r="AY722"/>
  <c r="AY723"/>
  <c r="AY724"/>
  <c r="AY725"/>
  <c r="AY726"/>
  <c r="AY727"/>
  <c r="AY728"/>
  <c r="AY729"/>
  <c r="AY730"/>
  <c r="AY731"/>
  <c r="AY732"/>
  <c r="AY733"/>
  <c r="AY734"/>
  <c r="AY735"/>
  <c r="AY736"/>
  <c r="AY737"/>
  <c r="AY738"/>
  <c r="AY739"/>
  <c r="AY740"/>
  <c r="AY741"/>
  <c r="AY742"/>
  <c r="AY743"/>
  <c r="AY744"/>
  <c r="AY745"/>
  <c r="AY746"/>
  <c r="AY747"/>
  <c r="AY748"/>
  <c r="AY749"/>
  <c r="AY750"/>
  <c r="AY751"/>
  <c r="AY752"/>
  <c r="AY753"/>
  <c r="AY754"/>
  <c r="AY755"/>
  <c r="AY756"/>
  <c r="AY757"/>
  <c r="AY758"/>
  <c r="AY759"/>
  <c r="AY760"/>
  <c r="AY761"/>
  <c r="AY762"/>
  <c r="AY763"/>
  <c r="AY764"/>
  <c r="AY765"/>
  <c r="AY766"/>
  <c r="AY767"/>
  <c r="AY768"/>
  <c r="AY769"/>
  <c r="AY770"/>
  <c r="AY771"/>
  <c r="AY772"/>
  <c r="AY773"/>
  <c r="AY774"/>
  <c r="AY775"/>
  <c r="AY776"/>
  <c r="AY777"/>
  <c r="AY778"/>
  <c r="AY779"/>
  <c r="AY780"/>
  <c r="AY781"/>
  <c r="AY782"/>
  <c r="AY783"/>
  <c r="AY784"/>
  <c r="AY785"/>
  <c r="AY786"/>
  <c r="AY787"/>
  <c r="AY788"/>
  <c r="AY789"/>
  <c r="AY790"/>
  <c r="AY791"/>
  <c r="AY792"/>
  <c r="AY793"/>
  <c r="AY794"/>
  <c r="AY795"/>
  <c r="AY796"/>
  <c r="AY797"/>
  <c r="AY798"/>
  <c r="AY799"/>
  <c r="AY800"/>
  <c r="AY801"/>
  <c r="AY802"/>
  <c r="AY803"/>
  <c r="AY804"/>
  <c r="AY805"/>
  <c r="AY806"/>
  <c r="AY807"/>
  <c r="AY808"/>
  <c r="AY809"/>
  <c r="AY810"/>
  <c r="AY811"/>
  <c r="AY812"/>
  <c r="AY813"/>
  <c r="AY814"/>
  <c r="AY815"/>
  <c r="AY816"/>
  <c r="AY817"/>
  <c r="AY818"/>
  <c r="AY819"/>
  <c r="AY820"/>
  <c r="AY821"/>
  <c r="AY822"/>
  <c r="AY823"/>
  <c r="AY824"/>
  <c r="AY825"/>
  <c r="AY826"/>
  <c r="AY827"/>
  <c r="AY828"/>
  <c r="AY829"/>
  <c r="AY830"/>
  <c r="AY831"/>
  <c r="AY832"/>
  <c r="AY833"/>
  <c r="AY834"/>
  <c r="AY835"/>
  <c r="AY836"/>
  <c r="AY837"/>
  <c r="AY838"/>
  <c r="AY839"/>
  <c r="AY840"/>
  <c r="AY841"/>
  <c r="AY842"/>
  <c r="AY843"/>
  <c r="AY844"/>
  <c r="AY845"/>
  <c r="AY846"/>
  <c r="AY847"/>
  <c r="AY848"/>
  <c r="AY849"/>
  <c r="AY850"/>
  <c r="AY851"/>
  <c r="AY852"/>
  <c r="AY853"/>
  <c r="AY854"/>
  <c r="AY855"/>
  <c r="AY856"/>
  <c r="AY857"/>
  <c r="AY858"/>
  <c r="AY859"/>
  <c r="AY860"/>
  <c r="AY861"/>
  <c r="AY862"/>
  <c r="AY863"/>
  <c r="AY864"/>
  <c r="AY865"/>
  <c r="AY866"/>
  <c r="AY867"/>
  <c r="AY868"/>
  <c r="AY869"/>
  <c r="AY870"/>
  <c r="AY871"/>
  <c r="AY872"/>
  <c r="AY873"/>
  <c r="AY874"/>
  <c r="AY875"/>
  <c r="AY876"/>
  <c r="AY877"/>
  <c r="AY878"/>
  <c r="AY879"/>
  <c r="AY880"/>
  <c r="AY881"/>
  <c r="AY882"/>
  <c r="AY883"/>
  <c r="AY884"/>
  <c r="AY885"/>
  <c r="AY886"/>
  <c r="AY887"/>
  <c r="AY888"/>
  <c r="AY889"/>
  <c r="AY890"/>
  <c r="AY891"/>
  <c r="AY892"/>
  <c r="AY893"/>
  <c r="AY894"/>
  <c r="AY895"/>
  <c r="AY896"/>
  <c r="AY897"/>
  <c r="AY898"/>
  <c r="AY899"/>
  <c r="AY900"/>
  <c r="AY901"/>
  <c r="AY902"/>
  <c r="AY903"/>
  <c r="AY904"/>
  <c r="AY905"/>
  <c r="AY906"/>
  <c r="AY907"/>
  <c r="AY908"/>
  <c r="AY909"/>
  <c r="AY910"/>
  <c r="AY911"/>
  <c r="AY912"/>
  <c r="AY913"/>
  <c r="AY914"/>
  <c r="AY915"/>
  <c r="AY916"/>
  <c r="AY917"/>
  <c r="AY918"/>
  <c r="AY919"/>
  <c r="AY920"/>
  <c r="AY921"/>
  <c r="AY922"/>
  <c r="AY923"/>
  <c r="AY924"/>
  <c r="AY925"/>
  <c r="AY926"/>
  <c r="AY927"/>
  <c r="AY928"/>
  <c r="AY929"/>
  <c r="AY930"/>
  <c r="AY931"/>
  <c r="AY932"/>
  <c r="AY933"/>
  <c r="AY934"/>
  <c r="AY935"/>
  <c r="AY936"/>
  <c r="AY937"/>
  <c r="AY938"/>
  <c r="AY939"/>
  <c r="AY940"/>
  <c r="AY941"/>
  <c r="AY942"/>
  <c r="AY943"/>
  <c r="AY944"/>
  <c r="AY945"/>
  <c r="AY946"/>
  <c r="AY947"/>
  <c r="AY948"/>
  <c r="AY949"/>
  <c r="AY950"/>
  <c r="AY951"/>
  <c r="AY952"/>
  <c r="AY953"/>
  <c r="AY954"/>
  <c r="AY955"/>
  <c r="AY956"/>
  <c r="AY957"/>
  <c r="AY958"/>
  <c r="AY959"/>
  <c r="AY960"/>
  <c r="AY961"/>
  <c r="AY962"/>
  <c r="AY963"/>
  <c r="AY964"/>
  <c r="AY965"/>
  <c r="AY966"/>
  <c r="AY967"/>
  <c r="AY968"/>
  <c r="AY969"/>
  <c r="AY970"/>
  <c r="AY971"/>
  <c r="AY972"/>
  <c r="AY973"/>
  <c r="AY974"/>
  <c r="AY975"/>
  <c r="AY976"/>
  <c r="AY977"/>
  <c r="AY978"/>
  <c r="AY979"/>
  <c r="AY980"/>
  <c r="AY981"/>
  <c r="AY982"/>
  <c r="AY983"/>
  <c r="AY984"/>
  <c r="AY985"/>
  <c r="AY986"/>
  <c r="AY987"/>
  <c r="AY988"/>
  <c r="AY989"/>
  <c r="AY990"/>
  <c r="AY991"/>
  <c r="AY992"/>
  <c r="AY993"/>
  <c r="AY994"/>
  <c r="AY995"/>
  <c r="AY996"/>
  <c r="AY997"/>
  <c r="AY998"/>
  <c r="AY999"/>
  <c r="AY1000"/>
  <c r="AY1001"/>
  <c r="AY1002"/>
  <c r="AY1003"/>
  <c r="AY1004"/>
  <c r="AY1005"/>
  <c r="AY1006"/>
  <c r="AY1007"/>
  <c r="AY1008"/>
  <c r="AY1009"/>
  <c r="AY1010"/>
  <c r="AY1011"/>
  <c r="AY1012"/>
  <c r="AY1013"/>
  <c r="AY1014"/>
  <c r="AY1015"/>
  <c r="AY1016"/>
  <c r="AY1017"/>
  <c r="AY1018"/>
  <c r="AY1019"/>
  <c r="AY1020"/>
  <c r="AY1021"/>
  <c r="AY1022"/>
  <c r="AY1023"/>
  <c r="AY1024"/>
  <c r="AY1025"/>
  <c r="AY1026"/>
  <c r="AY1027"/>
  <c r="AY1028"/>
  <c r="AY1029"/>
  <c r="AY1030"/>
  <c r="AY1031"/>
  <c r="AY1032"/>
  <c r="AY1033"/>
  <c r="AY1034"/>
  <c r="AY1035"/>
  <c r="AY1036"/>
  <c r="AY1037"/>
  <c r="AY1038"/>
  <c r="AY1039"/>
  <c r="AY1040"/>
  <c r="AY1041"/>
  <c r="AY1042"/>
  <c r="AY1043"/>
  <c r="AY1044"/>
  <c r="AY1045"/>
  <c r="AY1046"/>
  <c r="AY1047"/>
  <c r="AY1048"/>
  <c r="AY1049"/>
  <c r="AY1050"/>
  <c r="AY1051"/>
  <c r="AY1052"/>
  <c r="AY1053"/>
  <c r="AY1054"/>
  <c r="AY1055"/>
  <c r="AY1056"/>
  <c r="AY1057"/>
  <c r="AY1058"/>
  <c r="AY1059"/>
  <c r="AY1060"/>
  <c r="AY1061"/>
  <c r="AY1062"/>
  <c r="AY1063"/>
  <c r="AY1064"/>
  <c r="AY1065"/>
  <c r="AY1066"/>
  <c r="AY1067"/>
  <c r="AY1068"/>
  <c r="AY1069"/>
  <c r="AY1070"/>
  <c r="AY1071"/>
  <c r="AY1072"/>
  <c r="AY1073"/>
  <c r="AY1074"/>
  <c r="AY1075"/>
  <c r="AY1076"/>
  <c r="AY1077"/>
  <c r="AY1078"/>
  <c r="AY1079"/>
  <c r="AY1080"/>
  <c r="AY1081"/>
  <c r="AY1082"/>
  <c r="AY1083"/>
  <c r="AY1084"/>
  <c r="AY1085"/>
  <c r="AY1086"/>
  <c r="AY1087"/>
  <c r="AY1088"/>
  <c r="AY1089"/>
  <c r="AY1090"/>
  <c r="AY1091"/>
  <c r="AY1092"/>
  <c r="AY1093"/>
  <c r="AY1094"/>
  <c r="AY1095"/>
  <c r="AY1096"/>
  <c r="AY1097"/>
  <c r="AY1098"/>
  <c r="AY1099"/>
  <c r="AY1100"/>
  <c r="AY1101"/>
  <c r="AY1102"/>
  <c r="AY1103"/>
  <c r="AY1104"/>
  <c r="AY1105"/>
  <c r="AY1106"/>
  <c r="AY1107"/>
  <c r="AY1108"/>
  <c r="AY1109"/>
  <c r="AY1110"/>
  <c r="AY1111"/>
  <c r="AY1112"/>
  <c r="AY1113"/>
  <c r="AY1114"/>
  <c r="AY1115"/>
  <c r="AY1116"/>
  <c r="AY1117"/>
  <c r="AY1118"/>
  <c r="AY1119"/>
  <c r="AY1120"/>
  <c r="AY1121"/>
  <c r="AY1122"/>
  <c r="AY1123"/>
  <c r="AY1124"/>
  <c r="AY1125"/>
  <c r="AY1126"/>
  <c r="AY1127"/>
  <c r="AY1128"/>
  <c r="AY1129"/>
  <c r="AY1130"/>
  <c r="AY1131"/>
  <c r="AY1132"/>
  <c r="AY1133"/>
  <c r="AY1134"/>
  <c r="AY1135"/>
  <c r="AY1136"/>
  <c r="AY1137"/>
  <c r="AY1138"/>
  <c r="AY1139"/>
  <c r="AY1140"/>
  <c r="AY1141"/>
  <c r="AY1142"/>
  <c r="AY1143"/>
  <c r="AY1144"/>
  <c r="AY1145"/>
  <c r="AY1146"/>
  <c r="AY1147"/>
  <c r="AY1148"/>
  <c r="AY1149"/>
  <c r="AY1150"/>
  <c r="AY1151"/>
  <c r="AY1152"/>
  <c r="AY1153"/>
  <c r="AY1154"/>
  <c r="AY1155"/>
  <c r="AY1156"/>
  <c r="AY1157"/>
  <c r="AY1158"/>
  <c r="AY1159"/>
  <c r="AY1160"/>
  <c r="AY1161"/>
  <c r="AY1162"/>
  <c r="AY1163"/>
  <c r="AY1164"/>
  <c r="AY1165"/>
  <c r="AY1166"/>
  <c r="AY1167"/>
  <c r="AY1168"/>
  <c r="AY1169"/>
  <c r="AY1170"/>
  <c r="AY1171"/>
  <c r="AY1172"/>
  <c r="AY1173"/>
  <c r="AY1174"/>
  <c r="AY1175"/>
  <c r="AY1176"/>
  <c r="AY1177"/>
  <c r="AY1178"/>
  <c r="AY1179"/>
  <c r="AY1180"/>
  <c r="AY1181"/>
  <c r="AY1182"/>
  <c r="AY1183"/>
  <c r="AY1184"/>
  <c r="AY1185"/>
  <c r="AY1186"/>
  <c r="AY1187"/>
  <c r="AY1188"/>
  <c r="AY1189"/>
  <c r="AY1190"/>
  <c r="AY1191"/>
  <c r="AY1192"/>
  <c r="AY1193"/>
  <c r="AY1194"/>
  <c r="AY1195"/>
  <c r="AY1196"/>
  <c r="AY1197"/>
  <c r="AY1198"/>
  <c r="AY1199"/>
  <c r="AY1200"/>
  <c r="AY1201"/>
  <c r="AY1202"/>
  <c r="AY1203"/>
  <c r="AY1204"/>
  <c r="AY1205"/>
  <c r="AY1206"/>
  <c r="AY1207"/>
  <c r="AY1208"/>
  <c r="AY1209"/>
  <c r="AY1210"/>
  <c r="AY1211"/>
  <c r="AY1212"/>
  <c r="AY1213"/>
  <c r="AY1214"/>
  <c r="AY1215"/>
  <c r="AY1216"/>
  <c r="AY1217"/>
  <c r="AY1218"/>
  <c r="AY1219"/>
  <c r="AY1220"/>
  <c r="AY1221"/>
  <c r="AY1222"/>
  <c r="AY1223"/>
  <c r="AY1224"/>
  <c r="AY1225"/>
  <c r="AY1226"/>
  <c r="AY1227"/>
  <c r="AY1228"/>
  <c r="AY1229"/>
  <c r="AY1230"/>
  <c r="AY1231"/>
  <c r="AY1232"/>
  <c r="AY1233"/>
  <c r="AY1234"/>
  <c r="AY1235"/>
  <c r="AY1236"/>
  <c r="AY1237"/>
  <c r="AY1238"/>
  <c r="AY1239"/>
  <c r="AY1240"/>
  <c r="AY1241"/>
  <c r="AY1242"/>
  <c r="AY1243"/>
  <c r="AY1244"/>
  <c r="AY14"/>
  <c r="D20"/>
  <c r="D19"/>
  <c r="D18"/>
  <c r="D14"/>
  <c r="A10"/>
  <c r="O43" s="1"/>
  <c r="A9"/>
  <c r="O42" s="1"/>
  <c r="G3"/>
  <c r="D3"/>
  <c r="AU14"/>
  <c r="AU196"/>
  <c r="AV196" s="1"/>
  <c r="AU15"/>
  <c r="AV15" s="1"/>
  <c r="AU16"/>
  <c r="AV16" s="1"/>
  <c r="AU17"/>
  <c r="AV17" s="1"/>
  <c r="AU18"/>
  <c r="AV18" s="1"/>
  <c r="AU19"/>
  <c r="AV19" s="1"/>
  <c r="AU20"/>
  <c r="AV20" s="1"/>
  <c r="AU21"/>
  <c r="AV21" s="1"/>
  <c r="AU22"/>
  <c r="AV22" s="1"/>
  <c r="AU23"/>
  <c r="AV23" s="1"/>
  <c r="AU24"/>
  <c r="AV24" s="1"/>
  <c r="AU25"/>
  <c r="AV25" s="1"/>
  <c r="AU26"/>
  <c r="AV26" s="1"/>
  <c r="AU27"/>
  <c r="AV27" s="1"/>
  <c r="AU28"/>
  <c r="AV28" s="1"/>
  <c r="AU29"/>
  <c r="AV29" s="1"/>
  <c r="AU30"/>
  <c r="AV30" s="1"/>
  <c r="AU31"/>
  <c r="AV31" s="1"/>
  <c r="AU32"/>
  <c r="AV32" s="1"/>
  <c r="AU33"/>
  <c r="AV33" s="1"/>
  <c r="AU34"/>
  <c r="AV34" s="1"/>
  <c r="AU35"/>
  <c r="AV35" s="1"/>
  <c r="AU36"/>
  <c r="AV36" s="1"/>
  <c r="AU37"/>
  <c r="AV37" s="1"/>
  <c r="AU38"/>
  <c r="AV38" s="1"/>
  <c r="AU39"/>
  <c r="AV39" s="1"/>
  <c r="AU40"/>
  <c r="AV40" s="1"/>
  <c r="AU41"/>
  <c r="AV41" s="1"/>
  <c r="AU42"/>
  <c r="AV42" s="1"/>
  <c r="AU43"/>
  <c r="AV43" s="1"/>
  <c r="AU44"/>
  <c r="AV44" s="1"/>
  <c r="AU45"/>
  <c r="AV45" s="1"/>
  <c r="AU46"/>
  <c r="AV46" s="1"/>
  <c r="AU47"/>
  <c r="AV47" s="1"/>
  <c r="AU48"/>
  <c r="AV48" s="1"/>
  <c r="AU49"/>
  <c r="AV49" s="1"/>
  <c r="AU50"/>
  <c r="AV50" s="1"/>
  <c r="AU51"/>
  <c r="AV51" s="1"/>
  <c r="AU52"/>
  <c r="AV52" s="1"/>
  <c r="AU53"/>
  <c r="AV53" s="1"/>
  <c r="AU54"/>
  <c r="AV54" s="1"/>
  <c r="AU55"/>
  <c r="AV55" s="1"/>
  <c r="AU56"/>
  <c r="AV56" s="1"/>
  <c r="AU57"/>
  <c r="AV57" s="1"/>
  <c r="AU58"/>
  <c r="AV58" s="1"/>
  <c r="AU59"/>
  <c r="AV59" s="1"/>
  <c r="AU60"/>
  <c r="AV60" s="1"/>
  <c r="AU61"/>
  <c r="AV61" s="1"/>
  <c r="AU62"/>
  <c r="AV62" s="1"/>
  <c r="AU63"/>
  <c r="AV63" s="1"/>
  <c r="AU64"/>
  <c r="AV64" s="1"/>
  <c r="AU65"/>
  <c r="AV65" s="1"/>
  <c r="AU66"/>
  <c r="AV66" s="1"/>
  <c r="AU67"/>
  <c r="AV67" s="1"/>
  <c r="AU68"/>
  <c r="AV68" s="1"/>
  <c r="AU69"/>
  <c r="AV69" s="1"/>
  <c r="AU70"/>
  <c r="AV70" s="1"/>
  <c r="AU71"/>
  <c r="AV71" s="1"/>
  <c r="AU72"/>
  <c r="AV72" s="1"/>
  <c r="AU73"/>
  <c r="AV73" s="1"/>
  <c r="AU74"/>
  <c r="AV74" s="1"/>
  <c r="AU75"/>
  <c r="AV75" s="1"/>
  <c r="AU76"/>
  <c r="AV76" s="1"/>
  <c r="AU77"/>
  <c r="AV77" s="1"/>
  <c r="AU78"/>
  <c r="AV78" s="1"/>
  <c r="AU79"/>
  <c r="AV79" s="1"/>
  <c r="AU80"/>
  <c r="AV80" s="1"/>
  <c r="AU81"/>
  <c r="AV81" s="1"/>
  <c r="AU82"/>
  <c r="AV82" s="1"/>
  <c r="AU83"/>
  <c r="AV83" s="1"/>
  <c r="AU84"/>
  <c r="AV84" s="1"/>
  <c r="AU85"/>
  <c r="AV85" s="1"/>
  <c r="AU86"/>
  <c r="AV86" s="1"/>
  <c r="AU87"/>
  <c r="AV87" s="1"/>
  <c r="AU88"/>
  <c r="AV88" s="1"/>
  <c r="AU89"/>
  <c r="AV89" s="1"/>
  <c r="AU90"/>
  <c r="AV90" s="1"/>
  <c r="AU91"/>
  <c r="AV91" s="1"/>
  <c r="AU92"/>
  <c r="AV92" s="1"/>
  <c r="AU93"/>
  <c r="AV93" s="1"/>
  <c r="AU94"/>
  <c r="AV94" s="1"/>
  <c r="AU95"/>
  <c r="AV95" s="1"/>
  <c r="AU96"/>
  <c r="AV96" s="1"/>
  <c r="AU97"/>
  <c r="AV97" s="1"/>
  <c r="AU98"/>
  <c r="AV98" s="1"/>
  <c r="AU99"/>
  <c r="AV99" s="1"/>
  <c r="AU100"/>
  <c r="AV100" s="1"/>
  <c r="AU101"/>
  <c r="AV101" s="1"/>
  <c r="AU102"/>
  <c r="AV102" s="1"/>
  <c r="AU103"/>
  <c r="AV103" s="1"/>
  <c r="AU104"/>
  <c r="AV104" s="1"/>
  <c r="AU105"/>
  <c r="AV105" s="1"/>
  <c r="AU106"/>
  <c r="AV106" s="1"/>
  <c r="AU107"/>
  <c r="AV107" s="1"/>
  <c r="AU108"/>
  <c r="AV108" s="1"/>
  <c r="AU109"/>
  <c r="AV109" s="1"/>
  <c r="AU110"/>
  <c r="AV110" s="1"/>
  <c r="AU111"/>
  <c r="AV111" s="1"/>
  <c r="AU112"/>
  <c r="AV112" s="1"/>
  <c r="AU113"/>
  <c r="AV113" s="1"/>
  <c r="AU114"/>
  <c r="AV114" s="1"/>
  <c r="AU115"/>
  <c r="AV115" s="1"/>
  <c r="AU116"/>
  <c r="AV116" s="1"/>
  <c r="AU117"/>
  <c r="AV117" s="1"/>
  <c r="AU118"/>
  <c r="AV118" s="1"/>
  <c r="AU119"/>
  <c r="AV119" s="1"/>
  <c r="AU120"/>
  <c r="AV120" s="1"/>
  <c r="AU121"/>
  <c r="AV121" s="1"/>
  <c r="AU122"/>
  <c r="AV122" s="1"/>
  <c r="AU123"/>
  <c r="AV123" s="1"/>
  <c r="AU124"/>
  <c r="AV124" s="1"/>
  <c r="AU125"/>
  <c r="AV125" s="1"/>
  <c r="AU126"/>
  <c r="AV126" s="1"/>
  <c r="AU127"/>
  <c r="AV127" s="1"/>
  <c r="AU128"/>
  <c r="AV128" s="1"/>
  <c r="AU129"/>
  <c r="AV129" s="1"/>
  <c r="AU130"/>
  <c r="AV130" s="1"/>
  <c r="AU131"/>
  <c r="AV131" s="1"/>
  <c r="AU132"/>
  <c r="AV132" s="1"/>
  <c r="AU133"/>
  <c r="AV133" s="1"/>
  <c r="AU134"/>
  <c r="AV134" s="1"/>
  <c r="AU135"/>
  <c r="AV135" s="1"/>
  <c r="AU136"/>
  <c r="AV136" s="1"/>
  <c r="AU137"/>
  <c r="AV137" s="1"/>
  <c r="AU138"/>
  <c r="AV138" s="1"/>
  <c r="AU139"/>
  <c r="AV139" s="1"/>
  <c r="AU140"/>
  <c r="AV140" s="1"/>
  <c r="AU141"/>
  <c r="AV141" s="1"/>
  <c r="AU142"/>
  <c r="AV142" s="1"/>
  <c r="AU143"/>
  <c r="AV143" s="1"/>
  <c r="AU144"/>
  <c r="AV144" s="1"/>
  <c r="AU145"/>
  <c r="AV145" s="1"/>
  <c r="AU146"/>
  <c r="AV146" s="1"/>
  <c r="AU147"/>
  <c r="AV147" s="1"/>
  <c r="AU148"/>
  <c r="AV148" s="1"/>
  <c r="AU149"/>
  <c r="AV149" s="1"/>
  <c r="AU150"/>
  <c r="AV150" s="1"/>
  <c r="AU151"/>
  <c r="AV151" s="1"/>
  <c r="AU152"/>
  <c r="AV152" s="1"/>
  <c r="AU153"/>
  <c r="AV153" s="1"/>
  <c r="AU154"/>
  <c r="AV154" s="1"/>
  <c r="AU155"/>
  <c r="AV155" s="1"/>
  <c r="AU156"/>
  <c r="AV156" s="1"/>
  <c r="AU157"/>
  <c r="AV157" s="1"/>
  <c r="AU158"/>
  <c r="AV158" s="1"/>
  <c r="AU159"/>
  <c r="AV159" s="1"/>
  <c r="AU160"/>
  <c r="AV160" s="1"/>
  <c r="AU161"/>
  <c r="AV161" s="1"/>
  <c r="AU162"/>
  <c r="AV162" s="1"/>
  <c r="AU163"/>
  <c r="AV163" s="1"/>
  <c r="AU164"/>
  <c r="AV164" s="1"/>
  <c r="AU165"/>
  <c r="AV165" s="1"/>
  <c r="AU166"/>
  <c r="AV166" s="1"/>
  <c r="AU167"/>
  <c r="AV167" s="1"/>
  <c r="AU168"/>
  <c r="AV168" s="1"/>
  <c r="AU169"/>
  <c r="AV169" s="1"/>
  <c r="AU170"/>
  <c r="AV170" s="1"/>
  <c r="AU171"/>
  <c r="AV171" s="1"/>
  <c r="AU172"/>
  <c r="AV172" s="1"/>
  <c r="AU173"/>
  <c r="AV173" s="1"/>
  <c r="AU174"/>
  <c r="AV174" s="1"/>
  <c r="AU175"/>
  <c r="AV175" s="1"/>
  <c r="AU176"/>
  <c r="AV176" s="1"/>
  <c r="AU177"/>
  <c r="AV177" s="1"/>
  <c r="AU178"/>
  <c r="AV178" s="1"/>
  <c r="AU179"/>
  <c r="AV179" s="1"/>
  <c r="AU180"/>
  <c r="AV180" s="1"/>
  <c r="AU181"/>
  <c r="AV181" s="1"/>
  <c r="AU182"/>
  <c r="AV182" s="1"/>
  <c r="AU183"/>
  <c r="AV183" s="1"/>
  <c r="AU184"/>
  <c r="AV184" s="1"/>
  <c r="AU185"/>
  <c r="AV185" s="1"/>
  <c r="AU186"/>
  <c r="AV186" s="1"/>
  <c r="AU187"/>
  <c r="AV187" s="1"/>
  <c r="AU188"/>
  <c r="AV188" s="1"/>
  <c r="AU189"/>
  <c r="AV189" s="1"/>
  <c r="AU190"/>
  <c r="AV190" s="1"/>
  <c r="AU191"/>
  <c r="AV191" s="1"/>
  <c r="AU192"/>
  <c r="AV192" s="1"/>
  <c r="AU193"/>
  <c r="AV193" s="1"/>
  <c r="AU194"/>
  <c r="AV194" s="1"/>
  <c r="AU195"/>
  <c r="AV195" s="1"/>
  <c r="AU197"/>
  <c r="AV197" s="1"/>
  <c r="AU198"/>
  <c r="AV198" s="1"/>
  <c r="AU199"/>
  <c r="AV199" s="1"/>
  <c r="AU200"/>
  <c r="AV200" s="1"/>
  <c r="AU201"/>
  <c r="AV201" s="1"/>
  <c r="AU202"/>
  <c r="AV202" s="1"/>
  <c r="AU203"/>
  <c r="AV203" s="1"/>
  <c r="AU204"/>
  <c r="AV204" s="1"/>
  <c r="AU205"/>
  <c r="AV205" s="1"/>
  <c r="AU206"/>
  <c r="AV206" s="1"/>
  <c r="AU207"/>
  <c r="AV207" s="1"/>
  <c r="AU208"/>
  <c r="AV208" s="1"/>
  <c r="AU209"/>
  <c r="AV209" s="1"/>
  <c r="AU210"/>
  <c r="AV210" s="1"/>
  <c r="AU211"/>
  <c r="AV211" s="1"/>
  <c r="AU212"/>
  <c r="AV212" s="1"/>
  <c r="AU213"/>
  <c r="AV213" s="1"/>
  <c r="AU214"/>
  <c r="AV214" s="1"/>
  <c r="AU215"/>
  <c r="AV215" s="1"/>
  <c r="AU216"/>
  <c r="AV216" s="1"/>
  <c r="AU217"/>
  <c r="AV217" s="1"/>
  <c r="AU218"/>
  <c r="AV218" s="1"/>
  <c r="AU219"/>
  <c r="AV219" s="1"/>
  <c r="AU220"/>
  <c r="AV220" s="1"/>
  <c r="AU221"/>
  <c r="AV221" s="1"/>
  <c r="AU222"/>
  <c r="AV222" s="1"/>
  <c r="AU223"/>
  <c r="AV223" s="1"/>
  <c r="AU224"/>
  <c r="AV224" s="1"/>
  <c r="AU225"/>
  <c r="AV225" s="1"/>
  <c r="AU226"/>
  <c r="AV226" s="1"/>
  <c r="AU227"/>
  <c r="AV227" s="1"/>
  <c r="AU228"/>
  <c r="AV228" s="1"/>
  <c r="AU229"/>
  <c r="AV229" s="1"/>
  <c r="AU230"/>
  <c r="AV230" s="1"/>
  <c r="AU231"/>
  <c r="AV231" s="1"/>
  <c r="AU232"/>
  <c r="AV232" s="1"/>
  <c r="AU233"/>
  <c r="AV233" s="1"/>
  <c r="AU234"/>
  <c r="AV234" s="1"/>
  <c r="AU235"/>
  <c r="AV235" s="1"/>
  <c r="AU236"/>
  <c r="AV236" s="1"/>
  <c r="AU237"/>
  <c r="AV237" s="1"/>
  <c r="AU238"/>
  <c r="AV238" s="1"/>
  <c r="AU239"/>
  <c r="AV239" s="1"/>
  <c r="AU240"/>
  <c r="AV240" s="1"/>
  <c r="AU241"/>
  <c r="AV241" s="1"/>
  <c r="AU242"/>
  <c r="AV242" s="1"/>
  <c r="AU243"/>
  <c r="AV243" s="1"/>
  <c r="AU244"/>
  <c r="AV244" s="1"/>
  <c r="AU245"/>
  <c r="AV245" s="1"/>
  <c r="AU246"/>
  <c r="AV246" s="1"/>
  <c r="AU247"/>
  <c r="AV247" s="1"/>
  <c r="AU248"/>
  <c r="AV248" s="1"/>
  <c r="AU249"/>
  <c r="AV249" s="1"/>
  <c r="AU250"/>
  <c r="AV250" s="1"/>
  <c r="AU251"/>
  <c r="AV251" s="1"/>
  <c r="AU252"/>
  <c r="AV252" s="1"/>
  <c r="AU253"/>
  <c r="AV253" s="1"/>
  <c r="AU254"/>
  <c r="AV254" s="1"/>
  <c r="AU255"/>
  <c r="AV255" s="1"/>
  <c r="AU256"/>
  <c r="AV256" s="1"/>
  <c r="AU257"/>
  <c r="AV257" s="1"/>
  <c r="AU258"/>
  <c r="AV258" s="1"/>
  <c r="AU259"/>
  <c r="AV259" s="1"/>
  <c r="AU260"/>
  <c r="AV260" s="1"/>
  <c r="AU261"/>
  <c r="AV261" s="1"/>
  <c r="AU262"/>
  <c r="AV262" s="1"/>
  <c r="AU263"/>
  <c r="AV263" s="1"/>
  <c r="AU264"/>
  <c r="AV264" s="1"/>
  <c r="AU265"/>
  <c r="AV265" s="1"/>
  <c r="AU266"/>
  <c r="AV266" s="1"/>
  <c r="AU267"/>
  <c r="AV267" s="1"/>
  <c r="AU268"/>
  <c r="AV268" s="1"/>
  <c r="AU269"/>
  <c r="AV269" s="1"/>
  <c r="AU270"/>
  <c r="AV270" s="1"/>
  <c r="AU271"/>
  <c r="AV271" s="1"/>
  <c r="AU272"/>
  <c r="AV272" s="1"/>
  <c r="AU273"/>
  <c r="AV273" s="1"/>
  <c r="AU274"/>
  <c r="AV274" s="1"/>
  <c r="AU275"/>
  <c r="AV275" s="1"/>
  <c r="AU276"/>
  <c r="AV276" s="1"/>
  <c r="AU277"/>
  <c r="AV277" s="1"/>
  <c r="AU278"/>
  <c r="AV278" s="1"/>
  <c r="AU279"/>
  <c r="AV279" s="1"/>
  <c r="AU280"/>
  <c r="AV280" s="1"/>
  <c r="AU281"/>
  <c r="AV281" s="1"/>
  <c r="AU282"/>
  <c r="AV282" s="1"/>
  <c r="AU283"/>
  <c r="AV283" s="1"/>
  <c r="AU284"/>
  <c r="AV284" s="1"/>
  <c r="AU285"/>
  <c r="AV285" s="1"/>
  <c r="AU286"/>
  <c r="AV286" s="1"/>
  <c r="AU287"/>
  <c r="AV287" s="1"/>
  <c r="AU288"/>
  <c r="AV288" s="1"/>
  <c r="AU289"/>
  <c r="AV289" s="1"/>
  <c r="AU290"/>
  <c r="AV290" s="1"/>
  <c r="AU291"/>
  <c r="AV291" s="1"/>
  <c r="AU292"/>
  <c r="AV292" s="1"/>
  <c r="AU293"/>
  <c r="AV293" s="1"/>
  <c r="AU294"/>
  <c r="AV294" s="1"/>
  <c r="AU295"/>
  <c r="AV295" s="1"/>
  <c r="AU296"/>
  <c r="AV296" s="1"/>
  <c r="AU297"/>
  <c r="AV297" s="1"/>
  <c r="AU298"/>
  <c r="AV298" s="1"/>
  <c r="AU299"/>
  <c r="AV299" s="1"/>
  <c r="AU300"/>
  <c r="AV300" s="1"/>
  <c r="AU301"/>
  <c r="AV301" s="1"/>
  <c r="AU302"/>
  <c r="AV302" s="1"/>
  <c r="AU303"/>
  <c r="AV303" s="1"/>
  <c r="AU304"/>
  <c r="AV304" s="1"/>
  <c r="AU305"/>
  <c r="AV305" s="1"/>
  <c r="AU306"/>
  <c r="AV306" s="1"/>
  <c r="AU307"/>
  <c r="AV307" s="1"/>
  <c r="AU308"/>
  <c r="AV308" s="1"/>
  <c r="AU309"/>
  <c r="AV309" s="1"/>
  <c r="AU310"/>
  <c r="AV310" s="1"/>
  <c r="AU311"/>
  <c r="AV311" s="1"/>
  <c r="AU312"/>
  <c r="AV312" s="1"/>
  <c r="AU313"/>
  <c r="AV313" s="1"/>
  <c r="AU314"/>
  <c r="AV314" s="1"/>
  <c r="AU315"/>
  <c r="AV315" s="1"/>
  <c r="AU316"/>
  <c r="AV316" s="1"/>
  <c r="AU317"/>
  <c r="AV317" s="1"/>
  <c r="AU318"/>
  <c r="AV318" s="1"/>
  <c r="AU319"/>
  <c r="AV319" s="1"/>
  <c r="AU320"/>
  <c r="AV320" s="1"/>
  <c r="AU321"/>
  <c r="AV321" s="1"/>
  <c r="AU322"/>
  <c r="AV322" s="1"/>
  <c r="AU323"/>
  <c r="AV323" s="1"/>
  <c r="AU324"/>
  <c r="AV324" s="1"/>
  <c r="AU325"/>
  <c r="AV325" s="1"/>
  <c r="AU326"/>
  <c r="AV326" s="1"/>
  <c r="AU327"/>
  <c r="AV327" s="1"/>
  <c r="AU328"/>
  <c r="AV328" s="1"/>
  <c r="AU329"/>
  <c r="AV329" s="1"/>
  <c r="AU330"/>
  <c r="AV330" s="1"/>
  <c r="AU331"/>
  <c r="AV331" s="1"/>
  <c r="AU332"/>
  <c r="AV332" s="1"/>
  <c r="AU333"/>
  <c r="AV333" s="1"/>
  <c r="AU334"/>
  <c r="AV334" s="1"/>
  <c r="AU335"/>
  <c r="AV335" s="1"/>
  <c r="AU336"/>
  <c r="AV336" s="1"/>
  <c r="AU337"/>
  <c r="AV337" s="1"/>
  <c r="AU338"/>
  <c r="AV338" s="1"/>
  <c r="AU339"/>
  <c r="AV339" s="1"/>
  <c r="AU340"/>
  <c r="AV340" s="1"/>
  <c r="AU341"/>
  <c r="AV341" s="1"/>
  <c r="AU342"/>
  <c r="AV342" s="1"/>
  <c r="AU343"/>
  <c r="AV343" s="1"/>
  <c r="AU344"/>
  <c r="AV344" s="1"/>
  <c r="AU345"/>
  <c r="AV345" s="1"/>
  <c r="AU346"/>
  <c r="AV346" s="1"/>
  <c r="AU347"/>
  <c r="AV347" s="1"/>
  <c r="AU348"/>
  <c r="AV348" s="1"/>
  <c r="AU349"/>
  <c r="AV349" s="1"/>
  <c r="AU350"/>
  <c r="AV350" s="1"/>
  <c r="AU351"/>
  <c r="AV351" s="1"/>
  <c r="AU352"/>
  <c r="AV352" s="1"/>
  <c r="AU353"/>
  <c r="AV353" s="1"/>
  <c r="AU354"/>
  <c r="AV354" s="1"/>
  <c r="AU355"/>
  <c r="AV355" s="1"/>
  <c r="AU356"/>
  <c r="AV356" s="1"/>
  <c r="AU357"/>
  <c r="AV357" s="1"/>
  <c r="AU358"/>
  <c r="AV358" s="1"/>
  <c r="AU359"/>
  <c r="AV359" s="1"/>
  <c r="AU360"/>
  <c r="AV360" s="1"/>
  <c r="AU361"/>
  <c r="AV361" s="1"/>
  <c r="AU362"/>
  <c r="AV362" s="1"/>
  <c r="AU363"/>
  <c r="AV363" s="1"/>
  <c r="AU364"/>
  <c r="AV364" s="1"/>
  <c r="AU365"/>
  <c r="AV365" s="1"/>
  <c r="AU366"/>
  <c r="AV366" s="1"/>
  <c r="AU367"/>
  <c r="AV367" s="1"/>
  <c r="AU368"/>
  <c r="AV368" s="1"/>
  <c r="AU369"/>
  <c r="AV369" s="1"/>
  <c r="AU370"/>
  <c r="AV370" s="1"/>
  <c r="AU371"/>
  <c r="AV371" s="1"/>
  <c r="AU372"/>
  <c r="AV372" s="1"/>
  <c r="AU373"/>
  <c r="AV373" s="1"/>
  <c r="AU374"/>
  <c r="AV374" s="1"/>
  <c r="AU375"/>
  <c r="AV375" s="1"/>
  <c r="AU376"/>
  <c r="AV376" s="1"/>
  <c r="AU377"/>
  <c r="AV377" s="1"/>
  <c r="AU378"/>
  <c r="AV378" s="1"/>
  <c r="AU379"/>
  <c r="AV379" s="1"/>
  <c r="AU380"/>
  <c r="AV380" s="1"/>
  <c r="AU381"/>
  <c r="AV381" s="1"/>
  <c r="AU382"/>
  <c r="AV382" s="1"/>
  <c r="AU383"/>
  <c r="AV383" s="1"/>
  <c r="AU384"/>
  <c r="AV384" s="1"/>
  <c r="AU385"/>
  <c r="AV385" s="1"/>
  <c r="AU386"/>
  <c r="AV386" s="1"/>
  <c r="AU387"/>
  <c r="AV387" s="1"/>
  <c r="AU388"/>
  <c r="AV388" s="1"/>
  <c r="AU389"/>
  <c r="AV389" s="1"/>
  <c r="AU390"/>
  <c r="AV390" s="1"/>
  <c r="AU391"/>
  <c r="AV391" s="1"/>
  <c r="AU392"/>
  <c r="AV392" s="1"/>
  <c r="AU393"/>
  <c r="AV393" s="1"/>
  <c r="AU394"/>
  <c r="AV394" s="1"/>
  <c r="AU395"/>
  <c r="AV395" s="1"/>
  <c r="AU396"/>
  <c r="AV396" s="1"/>
  <c r="AU397"/>
  <c r="AV397" s="1"/>
  <c r="AU398"/>
  <c r="AV398" s="1"/>
  <c r="AU399"/>
  <c r="AV399" s="1"/>
  <c r="AU400"/>
  <c r="AV400" s="1"/>
  <c r="AU401"/>
  <c r="AV401" s="1"/>
  <c r="AU402"/>
  <c r="AV402" s="1"/>
  <c r="AU403"/>
  <c r="AV403" s="1"/>
  <c r="AU404"/>
  <c r="AV404" s="1"/>
  <c r="AU405"/>
  <c r="AV405" s="1"/>
  <c r="AU406"/>
  <c r="AV406" s="1"/>
  <c r="AU407"/>
  <c r="AV407" s="1"/>
  <c r="AU408"/>
  <c r="AV408" s="1"/>
  <c r="AU409"/>
  <c r="AV409" s="1"/>
  <c r="AU410"/>
  <c r="AV410" s="1"/>
  <c r="AU411"/>
  <c r="AV411" s="1"/>
  <c r="AU412"/>
  <c r="AV412" s="1"/>
  <c r="AU413"/>
  <c r="AV413" s="1"/>
  <c r="AU414"/>
  <c r="AV414" s="1"/>
  <c r="AU415"/>
  <c r="AV415" s="1"/>
  <c r="AU416"/>
  <c r="AV416" s="1"/>
  <c r="AU417"/>
  <c r="AV417" s="1"/>
  <c r="AU418"/>
  <c r="AV418" s="1"/>
  <c r="AU419"/>
  <c r="AV419" s="1"/>
  <c r="AU420"/>
  <c r="AV420" s="1"/>
  <c r="AU421"/>
  <c r="AV421" s="1"/>
  <c r="AU422"/>
  <c r="AV422" s="1"/>
  <c r="AU423"/>
  <c r="AV423" s="1"/>
  <c r="AU424"/>
  <c r="AV424" s="1"/>
  <c r="AU425"/>
  <c r="AV425" s="1"/>
  <c r="AU426"/>
  <c r="AV426" s="1"/>
  <c r="AU427"/>
  <c r="AV427" s="1"/>
  <c r="AU428"/>
  <c r="AV428" s="1"/>
  <c r="AU429"/>
  <c r="AV429" s="1"/>
  <c r="AU430"/>
  <c r="AV430" s="1"/>
  <c r="AU431"/>
  <c r="AV431" s="1"/>
  <c r="AU432"/>
  <c r="AV432" s="1"/>
  <c r="AU433"/>
  <c r="AV433" s="1"/>
  <c r="AU434"/>
  <c r="AV434" s="1"/>
  <c r="AU435"/>
  <c r="AV435" s="1"/>
  <c r="AU436"/>
  <c r="AV436" s="1"/>
  <c r="AU437"/>
  <c r="AV437" s="1"/>
  <c r="AU438"/>
  <c r="AV438" s="1"/>
  <c r="AU439"/>
  <c r="AV439" s="1"/>
  <c r="AU440"/>
  <c r="AV440" s="1"/>
  <c r="AU441"/>
  <c r="AV441" s="1"/>
  <c r="AU442"/>
  <c r="AV442" s="1"/>
  <c r="AU443"/>
  <c r="AV443" s="1"/>
  <c r="AU444"/>
  <c r="AV444" s="1"/>
  <c r="AU445"/>
  <c r="AV445" s="1"/>
  <c r="AU446"/>
  <c r="AV446" s="1"/>
  <c r="AU447"/>
  <c r="AV447" s="1"/>
  <c r="AU448"/>
  <c r="AV448" s="1"/>
  <c r="AU449"/>
  <c r="AV449" s="1"/>
  <c r="AU450"/>
  <c r="AV450" s="1"/>
  <c r="AU451"/>
  <c r="AV451" s="1"/>
  <c r="AU452"/>
  <c r="AV452" s="1"/>
  <c r="AU453"/>
  <c r="AV453" s="1"/>
  <c r="AU454"/>
  <c r="AV454" s="1"/>
  <c r="AU455"/>
  <c r="AV455" s="1"/>
  <c r="AU456"/>
  <c r="AV456" s="1"/>
  <c r="AU457"/>
  <c r="AV457" s="1"/>
  <c r="AU458"/>
  <c r="AV458" s="1"/>
  <c r="AU459"/>
  <c r="AV459" s="1"/>
  <c r="AU460"/>
  <c r="AV460" s="1"/>
  <c r="AU461"/>
  <c r="AV461" s="1"/>
  <c r="AU462"/>
  <c r="AV462" s="1"/>
  <c r="AU463"/>
  <c r="AV463" s="1"/>
  <c r="AU464"/>
  <c r="AV464" s="1"/>
  <c r="AU465"/>
  <c r="AV465" s="1"/>
  <c r="AU466"/>
  <c r="AV466" s="1"/>
  <c r="AU467"/>
  <c r="AV467" s="1"/>
  <c r="AU468"/>
  <c r="AV468" s="1"/>
  <c r="AU469"/>
  <c r="AV469" s="1"/>
  <c r="AU470"/>
  <c r="AV470" s="1"/>
  <c r="AU471"/>
  <c r="AV471" s="1"/>
  <c r="AU472"/>
  <c r="AV472" s="1"/>
  <c r="AU473"/>
  <c r="AV473" s="1"/>
  <c r="AU474"/>
  <c r="AV474" s="1"/>
  <c r="AU475"/>
  <c r="AV475" s="1"/>
  <c r="AU476"/>
  <c r="AV476" s="1"/>
  <c r="AU477"/>
  <c r="AV477" s="1"/>
  <c r="AU478"/>
  <c r="AV478" s="1"/>
  <c r="AU479"/>
  <c r="AV479" s="1"/>
  <c r="AU480"/>
  <c r="AV480" s="1"/>
  <c r="AU481"/>
  <c r="AV481" s="1"/>
  <c r="AU482"/>
  <c r="AV482" s="1"/>
  <c r="AU483"/>
  <c r="AV483" s="1"/>
  <c r="AU484"/>
  <c r="AV484" s="1"/>
  <c r="AU485"/>
  <c r="AV485" s="1"/>
  <c r="AU486"/>
  <c r="AV486" s="1"/>
  <c r="AU487"/>
  <c r="AV487" s="1"/>
  <c r="AU488"/>
  <c r="AV488" s="1"/>
  <c r="AU489"/>
  <c r="AV489" s="1"/>
  <c r="AU490"/>
  <c r="AV490" s="1"/>
  <c r="AU491"/>
  <c r="AV491" s="1"/>
  <c r="AU492"/>
  <c r="AV492" s="1"/>
  <c r="AU493"/>
  <c r="AV493" s="1"/>
  <c r="AU494"/>
  <c r="AV494" s="1"/>
  <c r="AU495"/>
  <c r="AV495" s="1"/>
  <c r="AU496"/>
  <c r="AV496" s="1"/>
  <c r="AU497"/>
  <c r="AV497" s="1"/>
  <c r="AU498"/>
  <c r="AV498" s="1"/>
  <c r="AU499"/>
  <c r="AV499" s="1"/>
  <c r="AU500"/>
  <c r="AV500" s="1"/>
  <c r="AU501"/>
  <c r="AV501" s="1"/>
  <c r="AU502"/>
  <c r="AV502" s="1"/>
  <c r="AU503"/>
  <c r="AV503" s="1"/>
  <c r="AU504"/>
  <c r="AV504" s="1"/>
  <c r="AU505"/>
  <c r="AV505" s="1"/>
  <c r="AU506"/>
  <c r="AV506" s="1"/>
  <c r="AU507"/>
  <c r="AV507" s="1"/>
  <c r="AU508"/>
  <c r="AV508" s="1"/>
  <c r="AU509"/>
  <c r="AV509" s="1"/>
  <c r="AU510"/>
  <c r="AV510" s="1"/>
  <c r="AU511"/>
  <c r="AV511" s="1"/>
  <c r="AU512"/>
  <c r="AV512" s="1"/>
  <c r="AU513"/>
  <c r="AV513" s="1"/>
  <c r="AU514"/>
  <c r="AV514" s="1"/>
  <c r="AU515"/>
  <c r="AV515" s="1"/>
  <c r="AU516"/>
  <c r="AV516" s="1"/>
  <c r="AU517"/>
  <c r="AV517" s="1"/>
  <c r="AU518"/>
  <c r="AV518" s="1"/>
  <c r="AU519"/>
  <c r="AV519" s="1"/>
  <c r="AU520"/>
  <c r="AV520" s="1"/>
  <c r="AU521"/>
  <c r="AV521" s="1"/>
  <c r="AU522"/>
  <c r="AV522" s="1"/>
  <c r="AU523"/>
  <c r="AV523" s="1"/>
  <c r="AU524"/>
  <c r="AV524" s="1"/>
  <c r="AU525"/>
  <c r="AV525" s="1"/>
  <c r="AU526"/>
  <c r="AV526" s="1"/>
  <c r="AU527"/>
  <c r="AV527" s="1"/>
  <c r="AU528"/>
  <c r="AV528" s="1"/>
  <c r="AU529"/>
  <c r="AV529" s="1"/>
  <c r="AU530"/>
  <c r="AV530" s="1"/>
  <c r="AU531"/>
  <c r="AV531" s="1"/>
  <c r="AU532"/>
  <c r="AV532" s="1"/>
  <c r="AU533"/>
  <c r="AV533" s="1"/>
  <c r="AU534"/>
  <c r="AV534" s="1"/>
  <c r="AU535"/>
  <c r="AV535" s="1"/>
  <c r="AU536"/>
  <c r="AV536" s="1"/>
  <c r="AU537"/>
  <c r="AV537" s="1"/>
  <c r="AU538"/>
  <c r="AV538" s="1"/>
  <c r="AU539"/>
  <c r="AV539" s="1"/>
  <c r="AU540"/>
  <c r="AV540" s="1"/>
  <c r="AU541"/>
  <c r="AV541" s="1"/>
  <c r="AU542"/>
  <c r="AV542" s="1"/>
  <c r="AU543"/>
  <c r="AV543" s="1"/>
  <c r="AU544"/>
  <c r="AV544" s="1"/>
  <c r="AU545"/>
  <c r="AV545" s="1"/>
  <c r="AU546"/>
  <c r="AV546" s="1"/>
  <c r="AU547"/>
  <c r="AV547" s="1"/>
  <c r="AU548"/>
  <c r="AV548" s="1"/>
  <c r="AU549"/>
  <c r="AV549" s="1"/>
  <c r="AU550"/>
  <c r="AV550" s="1"/>
  <c r="AU551"/>
  <c r="AV551" s="1"/>
  <c r="AU552"/>
  <c r="AV552" s="1"/>
  <c r="AU553"/>
  <c r="AV553" s="1"/>
  <c r="AU554"/>
  <c r="AV554" s="1"/>
  <c r="AU555"/>
  <c r="AV555" s="1"/>
  <c r="AU556"/>
  <c r="AV556" s="1"/>
  <c r="AU557"/>
  <c r="AV557" s="1"/>
  <c r="AU558"/>
  <c r="AV558" s="1"/>
  <c r="AU559"/>
  <c r="AV559" s="1"/>
  <c r="AU560"/>
  <c r="AV560" s="1"/>
  <c r="AU561"/>
  <c r="AV561" s="1"/>
  <c r="AU562"/>
  <c r="AV562" s="1"/>
  <c r="AU563"/>
  <c r="AV563" s="1"/>
  <c r="AU564"/>
  <c r="AV564" s="1"/>
  <c r="AU565"/>
  <c r="AV565" s="1"/>
  <c r="AU566"/>
  <c r="AV566" s="1"/>
  <c r="AU567"/>
  <c r="AV567" s="1"/>
  <c r="AU568"/>
  <c r="AV568" s="1"/>
  <c r="AU569"/>
  <c r="AV569" s="1"/>
  <c r="AU570"/>
  <c r="AV570" s="1"/>
  <c r="AU571"/>
  <c r="AV571" s="1"/>
  <c r="AU572"/>
  <c r="AV572" s="1"/>
  <c r="AU573"/>
  <c r="AV573" s="1"/>
  <c r="AU574"/>
  <c r="AV574" s="1"/>
  <c r="AU575"/>
  <c r="AV575" s="1"/>
  <c r="AU576"/>
  <c r="AV576" s="1"/>
  <c r="AU577"/>
  <c r="AV577" s="1"/>
  <c r="AU578"/>
  <c r="AV578" s="1"/>
  <c r="AU579"/>
  <c r="AV579" s="1"/>
  <c r="AU580"/>
  <c r="AV580" s="1"/>
  <c r="AU581"/>
  <c r="AV581" s="1"/>
  <c r="AU582"/>
  <c r="AV582" s="1"/>
  <c r="AU583"/>
  <c r="AV583" s="1"/>
  <c r="AU584"/>
  <c r="AV584" s="1"/>
  <c r="AU585"/>
  <c r="AV585" s="1"/>
  <c r="AU586"/>
  <c r="AV586" s="1"/>
  <c r="AU587"/>
  <c r="AV587" s="1"/>
  <c r="AU588"/>
  <c r="AV588" s="1"/>
  <c r="AU589"/>
  <c r="AV589" s="1"/>
  <c r="AU590"/>
  <c r="AV590" s="1"/>
  <c r="AU591"/>
  <c r="AV591" s="1"/>
  <c r="AU592"/>
  <c r="AV592" s="1"/>
  <c r="AU593"/>
  <c r="AV593" s="1"/>
  <c r="AU594"/>
  <c r="AV594" s="1"/>
  <c r="AU595"/>
  <c r="AV595" s="1"/>
  <c r="AU596"/>
  <c r="AV596" s="1"/>
  <c r="AU597"/>
  <c r="AV597" s="1"/>
  <c r="AU598"/>
  <c r="AV598" s="1"/>
  <c r="AU599"/>
  <c r="AV599" s="1"/>
  <c r="AU600"/>
  <c r="AV600" s="1"/>
  <c r="AU601"/>
  <c r="AV601" s="1"/>
  <c r="AU602"/>
  <c r="AV602" s="1"/>
  <c r="AU603"/>
  <c r="AV603" s="1"/>
  <c r="AU604"/>
  <c r="AV604" s="1"/>
  <c r="AU605"/>
  <c r="AV605" s="1"/>
  <c r="AU606"/>
  <c r="AV606" s="1"/>
  <c r="AU607"/>
  <c r="AV607" s="1"/>
  <c r="AU608"/>
  <c r="AV608" s="1"/>
  <c r="AU609"/>
  <c r="AV609" s="1"/>
  <c r="AU610"/>
  <c r="AV610" s="1"/>
  <c r="AU611"/>
  <c r="AV611" s="1"/>
  <c r="AU612"/>
  <c r="AV612" s="1"/>
  <c r="AU613"/>
  <c r="AV613" s="1"/>
  <c r="AU614"/>
  <c r="AV614" s="1"/>
  <c r="AU615"/>
  <c r="AV615" s="1"/>
  <c r="AU616"/>
  <c r="AV616" s="1"/>
  <c r="AU617"/>
  <c r="AV617" s="1"/>
  <c r="AU618"/>
  <c r="AV618" s="1"/>
  <c r="AU619"/>
  <c r="AV619" s="1"/>
  <c r="AU620"/>
  <c r="AV620" s="1"/>
  <c r="AU621"/>
  <c r="AV621" s="1"/>
  <c r="AU622"/>
  <c r="AV622" s="1"/>
  <c r="AU623"/>
  <c r="AV623" s="1"/>
  <c r="AU624"/>
  <c r="AV624" s="1"/>
  <c r="AU625"/>
  <c r="AV625" s="1"/>
  <c r="AU626"/>
  <c r="AV626" s="1"/>
  <c r="AU627"/>
  <c r="AV627" s="1"/>
  <c r="AU628"/>
  <c r="AV628" s="1"/>
  <c r="AU629"/>
  <c r="AV629" s="1"/>
  <c r="AU630"/>
  <c r="AV630" s="1"/>
  <c r="AU631"/>
  <c r="AV631" s="1"/>
  <c r="AU632"/>
  <c r="AV632" s="1"/>
  <c r="AU633"/>
  <c r="AV633" s="1"/>
  <c r="AU634"/>
  <c r="AV634" s="1"/>
  <c r="AU635"/>
  <c r="AV635" s="1"/>
  <c r="AU636"/>
  <c r="AV636" s="1"/>
  <c r="AU637"/>
  <c r="AV637" s="1"/>
  <c r="AU638"/>
  <c r="AV638" s="1"/>
  <c r="AU639"/>
  <c r="AV639" s="1"/>
  <c r="AU640"/>
  <c r="AV640" s="1"/>
  <c r="AU641"/>
  <c r="AV641" s="1"/>
  <c r="AU642"/>
  <c r="AV642" s="1"/>
  <c r="AU643"/>
  <c r="AV643" s="1"/>
  <c r="AU644"/>
  <c r="AV644" s="1"/>
  <c r="AU645"/>
  <c r="AV645" s="1"/>
  <c r="AU646"/>
  <c r="AV646" s="1"/>
  <c r="AU647"/>
  <c r="AV647" s="1"/>
  <c r="AU648"/>
  <c r="AV648" s="1"/>
  <c r="AU649"/>
  <c r="AV649" s="1"/>
  <c r="AU650"/>
  <c r="AV650" s="1"/>
  <c r="AU651"/>
  <c r="AV651" s="1"/>
  <c r="AU652"/>
  <c r="AV652" s="1"/>
  <c r="AU653"/>
  <c r="AV653" s="1"/>
  <c r="AU654"/>
  <c r="AV654" s="1"/>
  <c r="AU655"/>
  <c r="AV655" s="1"/>
  <c r="AU656"/>
  <c r="AV656" s="1"/>
  <c r="AU657"/>
  <c r="AV657" s="1"/>
  <c r="AU658"/>
  <c r="AV658" s="1"/>
  <c r="AU659"/>
  <c r="AV659" s="1"/>
  <c r="AU660"/>
  <c r="AV660" s="1"/>
  <c r="AU661"/>
  <c r="AV661" s="1"/>
  <c r="AU662"/>
  <c r="AV662" s="1"/>
  <c r="AU663"/>
  <c r="AV663" s="1"/>
  <c r="AU664"/>
  <c r="AV664" s="1"/>
  <c r="AU665"/>
  <c r="AV665" s="1"/>
  <c r="AU666"/>
  <c r="AV666" s="1"/>
  <c r="AU667"/>
  <c r="AV667" s="1"/>
  <c r="AU668"/>
  <c r="AV668" s="1"/>
  <c r="AU669"/>
  <c r="AV669" s="1"/>
  <c r="AU670"/>
  <c r="AV670" s="1"/>
  <c r="AU671"/>
  <c r="AV671" s="1"/>
  <c r="AU672"/>
  <c r="AV672" s="1"/>
  <c r="AU673"/>
  <c r="AV673" s="1"/>
  <c r="AU674"/>
  <c r="AV674" s="1"/>
  <c r="AU675"/>
  <c r="AV675" s="1"/>
  <c r="AU676"/>
  <c r="AV676" s="1"/>
  <c r="AU677"/>
  <c r="AV677" s="1"/>
  <c r="AU678"/>
  <c r="AV678" s="1"/>
  <c r="AU679"/>
  <c r="AV679" s="1"/>
  <c r="AU680"/>
  <c r="AV680" s="1"/>
  <c r="AU681"/>
  <c r="AV681" s="1"/>
  <c r="AU682"/>
  <c r="AV682" s="1"/>
  <c r="AU683"/>
  <c r="AV683" s="1"/>
  <c r="AU684"/>
  <c r="AV684" s="1"/>
  <c r="AU685"/>
  <c r="AV685" s="1"/>
  <c r="AU686"/>
  <c r="AV686" s="1"/>
  <c r="AU687"/>
  <c r="AV687" s="1"/>
  <c r="AU688"/>
  <c r="AV688" s="1"/>
  <c r="AU689"/>
  <c r="AV689" s="1"/>
  <c r="AU690"/>
  <c r="AV690" s="1"/>
  <c r="AU691"/>
  <c r="AV691" s="1"/>
  <c r="AU692"/>
  <c r="AV692" s="1"/>
  <c r="AU693"/>
  <c r="AV693" s="1"/>
  <c r="AU694"/>
  <c r="AV694" s="1"/>
  <c r="AU695"/>
  <c r="AV695" s="1"/>
  <c r="AU696"/>
  <c r="AV696" s="1"/>
  <c r="AU697"/>
  <c r="AV697" s="1"/>
  <c r="AU698"/>
  <c r="AV698" s="1"/>
  <c r="AU699"/>
  <c r="AV699" s="1"/>
  <c r="AU700"/>
  <c r="AV700" s="1"/>
  <c r="AU701"/>
  <c r="AV701" s="1"/>
  <c r="AU702"/>
  <c r="AV702" s="1"/>
  <c r="AU703"/>
  <c r="AV703" s="1"/>
  <c r="AU704"/>
  <c r="AV704" s="1"/>
  <c r="AU705"/>
  <c r="AV705" s="1"/>
  <c r="AU706"/>
  <c r="AV706" s="1"/>
  <c r="AU707"/>
  <c r="AV707" s="1"/>
  <c r="AU708"/>
  <c r="AV708" s="1"/>
  <c r="AU709"/>
  <c r="AV709" s="1"/>
  <c r="AU710"/>
  <c r="AV710" s="1"/>
  <c r="AU711"/>
  <c r="AV711" s="1"/>
  <c r="AU712"/>
  <c r="AV712" s="1"/>
  <c r="AU713"/>
  <c r="AV713" s="1"/>
  <c r="AU714"/>
  <c r="AV714" s="1"/>
  <c r="AU715"/>
  <c r="AV715" s="1"/>
  <c r="AU716"/>
  <c r="AV716" s="1"/>
  <c r="AU717"/>
  <c r="AV717" s="1"/>
  <c r="AU718"/>
  <c r="AV718" s="1"/>
  <c r="AU719"/>
  <c r="AV719" s="1"/>
  <c r="AU720"/>
  <c r="AV720" s="1"/>
  <c r="AU721"/>
  <c r="AV721" s="1"/>
  <c r="AU722"/>
  <c r="AV722" s="1"/>
  <c r="AU723"/>
  <c r="AV723" s="1"/>
  <c r="AU724"/>
  <c r="AV724" s="1"/>
  <c r="AU725"/>
  <c r="AV725" s="1"/>
  <c r="AU726"/>
  <c r="AV726" s="1"/>
  <c r="AU727"/>
  <c r="AV727" s="1"/>
  <c r="AU728"/>
  <c r="AV728" s="1"/>
  <c r="AU729"/>
  <c r="AV729" s="1"/>
  <c r="AU730"/>
  <c r="AV730" s="1"/>
  <c r="AU731"/>
  <c r="AV731" s="1"/>
  <c r="AU732"/>
  <c r="AV732" s="1"/>
  <c r="AU733"/>
  <c r="AV733" s="1"/>
  <c r="AU734"/>
  <c r="AV734" s="1"/>
  <c r="AU735"/>
  <c r="AV735" s="1"/>
  <c r="AU736"/>
  <c r="AV736" s="1"/>
  <c r="AU737"/>
  <c r="AV737" s="1"/>
  <c r="AU738"/>
  <c r="AV738" s="1"/>
  <c r="AU739"/>
  <c r="AV739" s="1"/>
  <c r="AU740"/>
  <c r="AV740" s="1"/>
  <c r="AU741"/>
  <c r="AV741" s="1"/>
  <c r="AU742"/>
  <c r="AV742" s="1"/>
  <c r="AU743"/>
  <c r="AV743" s="1"/>
  <c r="AU744"/>
  <c r="AV744" s="1"/>
  <c r="AU745"/>
  <c r="AV745" s="1"/>
  <c r="AU746"/>
  <c r="AV746" s="1"/>
  <c r="AU747"/>
  <c r="AV747" s="1"/>
  <c r="AU748"/>
  <c r="AV748" s="1"/>
  <c r="AU749"/>
  <c r="AV749" s="1"/>
  <c r="AU750"/>
  <c r="AV750" s="1"/>
  <c r="AU751"/>
  <c r="AV751" s="1"/>
  <c r="AU752"/>
  <c r="AV752" s="1"/>
  <c r="AU753"/>
  <c r="AV753" s="1"/>
  <c r="AU754"/>
  <c r="AV754" s="1"/>
  <c r="AU755"/>
  <c r="AV755" s="1"/>
  <c r="AU756"/>
  <c r="AV756" s="1"/>
  <c r="AU757"/>
  <c r="AV757" s="1"/>
  <c r="AU758"/>
  <c r="AV758" s="1"/>
  <c r="AU759"/>
  <c r="AV759" s="1"/>
  <c r="AU760"/>
  <c r="AV760" s="1"/>
  <c r="AU761"/>
  <c r="AV761" s="1"/>
  <c r="AU762"/>
  <c r="AV762" s="1"/>
  <c r="AU763"/>
  <c r="AV763" s="1"/>
  <c r="AU764"/>
  <c r="AV764" s="1"/>
  <c r="AU765"/>
  <c r="AV765" s="1"/>
  <c r="AU766"/>
  <c r="AV766" s="1"/>
  <c r="AU767"/>
  <c r="AV767" s="1"/>
  <c r="AU768"/>
  <c r="AV768" s="1"/>
  <c r="AU769"/>
  <c r="AV769" s="1"/>
  <c r="AU770"/>
  <c r="AV770" s="1"/>
  <c r="AU771"/>
  <c r="AV771" s="1"/>
  <c r="AU772"/>
  <c r="AV772" s="1"/>
  <c r="AU773"/>
  <c r="AV773" s="1"/>
  <c r="AU774"/>
  <c r="AV774" s="1"/>
  <c r="AU775"/>
  <c r="AV775" s="1"/>
  <c r="AU776"/>
  <c r="AV776" s="1"/>
  <c r="AU777"/>
  <c r="AV777" s="1"/>
  <c r="AU778"/>
  <c r="AV778" s="1"/>
  <c r="AU779"/>
  <c r="AV779" s="1"/>
  <c r="AU780"/>
  <c r="AV780" s="1"/>
  <c r="AU781"/>
  <c r="AV781" s="1"/>
  <c r="AU782"/>
  <c r="AV782" s="1"/>
  <c r="AU783"/>
  <c r="AV783" s="1"/>
  <c r="AU784"/>
  <c r="AV784" s="1"/>
  <c r="AU785"/>
  <c r="AV785" s="1"/>
  <c r="AU786"/>
  <c r="AV786" s="1"/>
  <c r="AU787"/>
  <c r="AV787" s="1"/>
  <c r="AU788"/>
  <c r="AV788" s="1"/>
  <c r="AU789"/>
  <c r="AV789" s="1"/>
  <c r="AU790"/>
  <c r="AV790" s="1"/>
  <c r="AU791"/>
  <c r="AV791" s="1"/>
  <c r="AU792"/>
  <c r="AV792" s="1"/>
  <c r="AU793"/>
  <c r="AV793" s="1"/>
  <c r="AU794"/>
  <c r="AV794" s="1"/>
  <c r="AU795"/>
  <c r="AV795" s="1"/>
  <c r="AU796"/>
  <c r="AV796" s="1"/>
  <c r="AU797"/>
  <c r="AV797" s="1"/>
  <c r="AU798"/>
  <c r="AV798" s="1"/>
  <c r="AU799"/>
  <c r="AV799" s="1"/>
  <c r="AU800"/>
  <c r="AV800" s="1"/>
  <c r="AU801"/>
  <c r="AV801" s="1"/>
  <c r="AU802"/>
  <c r="AV802" s="1"/>
  <c r="AU803"/>
  <c r="AV803" s="1"/>
  <c r="AU804"/>
  <c r="AV804" s="1"/>
  <c r="AU805"/>
  <c r="AV805" s="1"/>
  <c r="AU806"/>
  <c r="AV806" s="1"/>
  <c r="AU807"/>
  <c r="AV807" s="1"/>
  <c r="AU808"/>
  <c r="AV808" s="1"/>
  <c r="AU809"/>
  <c r="AV809" s="1"/>
  <c r="AU810"/>
  <c r="AV810" s="1"/>
  <c r="AU811"/>
  <c r="AV811" s="1"/>
  <c r="AU812"/>
  <c r="AV812" s="1"/>
  <c r="AU813"/>
  <c r="AV813" s="1"/>
  <c r="AU814"/>
  <c r="AV814" s="1"/>
  <c r="AU815"/>
  <c r="AV815" s="1"/>
  <c r="AU816"/>
  <c r="AV816" s="1"/>
  <c r="AU817"/>
  <c r="AV817" s="1"/>
  <c r="AU818"/>
  <c r="AV818" s="1"/>
  <c r="AU819"/>
  <c r="AV819" s="1"/>
  <c r="AU820"/>
  <c r="AV820" s="1"/>
  <c r="AU821"/>
  <c r="AV821" s="1"/>
  <c r="AU822"/>
  <c r="AV822" s="1"/>
  <c r="AU823"/>
  <c r="AV823" s="1"/>
  <c r="AU824"/>
  <c r="AV824" s="1"/>
  <c r="AU825"/>
  <c r="AV825" s="1"/>
  <c r="AU826"/>
  <c r="AV826" s="1"/>
  <c r="AU827"/>
  <c r="AV827" s="1"/>
  <c r="AU828"/>
  <c r="AV828" s="1"/>
  <c r="AU829"/>
  <c r="AV829" s="1"/>
  <c r="AU830"/>
  <c r="AV830" s="1"/>
  <c r="AU831"/>
  <c r="AV831" s="1"/>
  <c r="AU832"/>
  <c r="AV832" s="1"/>
  <c r="AU833"/>
  <c r="AV833" s="1"/>
  <c r="AU834"/>
  <c r="AV834" s="1"/>
  <c r="AU835"/>
  <c r="AV835" s="1"/>
  <c r="AU836"/>
  <c r="AV836" s="1"/>
  <c r="AU837"/>
  <c r="AV837" s="1"/>
  <c r="AU838"/>
  <c r="AV838" s="1"/>
  <c r="AU839"/>
  <c r="AV839" s="1"/>
  <c r="AU840"/>
  <c r="AV840" s="1"/>
  <c r="AU841"/>
  <c r="AV841" s="1"/>
  <c r="AU842"/>
  <c r="AV842" s="1"/>
  <c r="AU843"/>
  <c r="AV843" s="1"/>
  <c r="AU844"/>
  <c r="AV844" s="1"/>
  <c r="AU845"/>
  <c r="AV845" s="1"/>
  <c r="AU846"/>
  <c r="AV846" s="1"/>
  <c r="AU847"/>
  <c r="AV847" s="1"/>
  <c r="AU848"/>
  <c r="AV848" s="1"/>
  <c r="AU849"/>
  <c r="AV849" s="1"/>
  <c r="AU850"/>
  <c r="AV850" s="1"/>
  <c r="AU851"/>
  <c r="AV851" s="1"/>
  <c r="AU852"/>
  <c r="AV852" s="1"/>
  <c r="AU853"/>
  <c r="AV853" s="1"/>
  <c r="AU854"/>
  <c r="AV854" s="1"/>
  <c r="AU855"/>
  <c r="AV855" s="1"/>
  <c r="AU856"/>
  <c r="AV856" s="1"/>
  <c r="AU857"/>
  <c r="AV857" s="1"/>
  <c r="AU858"/>
  <c r="AV858" s="1"/>
  <c r="AU859"/>
  <c r="AV859" s="1"/>
  <c r="AU860"/>
  <c r="AV860" s="1"/>
  <c r="AU861"/>
  <c r="AV861" s="1"/>
  <c r="AU862"/>
  <c r="AV862" s="1"/>
  <c r="AU863"/>
  <c r="AV863" s="1"/>
  <c r="AU864"/>
  <c r="AV864" s="1"/>
  <c r="AU865"/>
  <c r="AV865" s="1"/>
  <c r="AU866"/>
  <c r="AV866" s="1"/>
  <c r="AU867"/>
  <c r="AV867" s="1"/>
  <c r="AU868"/>
  <c r="AV868" s="1"/>
  <c r="AU869"/>
  <c r="AV869" s="1"/>
  <c r="AU870"/>
  <c r="AV870" s="1"/>
  <c r="AU871"/>
  <c r="AV871" s="1"/>
  <c r="AU872"/>
  <c r="AV872" s="1"/>
  <c r="AU873"/>
  <c r="AV873" s="1"/>
  <c r="AU874"/>
  <c r="AV874" s="1"/>
  <c r="AU875"/>
  <c r="AV875" s="1"/>
  <c r="AU876"/>
  <c r="AV876" s="1"/>
  <c r="AU877"/>
  <c r="AV877" s="1"/>
  <c r="AU878"/>
  <c r="AV878" s="1"/>
  <c r="AU879"/>
  <c r="AV879" s="1"/>
  <c r="AU880"/>
  <c r="AV880" s="1"/>
  <c r="AU881"/>
  <c r="AV881" s="1"/>
  <c r="AU882"/>
  <c r="AV882" s="1"/>
  <c r="AU883"/>
  <c r="AV883" s="1"/>
  <c r="AU884"/>
  <c r="AV884" s="1"/>
  <c r="AU885"/>
  <c r="AV885" s="1"/>
  <c r="AU886"/>
  <c r="AV886" s="1"/>
  <c r="AU887"/>
  <c r="AV887" s="1"/>
  <c r="AU888"/>
  <c r="AV888" s="1"/>
  <c r="AU889"/>
  <c r="AV889" s="1"/>
  <c r="AU890"/>
  <c r="AV890" s="1"/>
  <c r="AU891"/>
  <c r="AV891" s="1"/>
  <c r="AU892"/>
  <c r="AV892" s="1"/>
  <c r="AU893"/>
  <c r="AV893" s="1"/>
  <c r="AU894"/>
  <c r="AV894" s="1"/>
  <c r="AU895"/>
  <c r="AV895" s="1"/>
  <c r="AU896"/>
  <c r="AV896" s="1"/>
  <c r="AU897"/>
  <c r="AV897" s="1"/>
  <c r="AU898"/>
  <c r="AV898" s="1"/>
  <c r="AU899"/>
  <c r="AV899" s="1"/>
  <c r="AU900"/>
  <c r="AV900" s="1"/>
  <c r="AU901"/>
  <c r="AV901" s="1"/>
  <c r="AU902"/>
  <c r="AV902" s="1"/>
  <c r="AU903"/>
  <c r="AV903" s="1"/>
  <c r="AU904"/>
  <c r="AV904" s="1"/>
  <c r="AU905"/>
  <c r="AV905" s="1"/>
  <c r="AU906"/>
  <c r="AV906" s="1"/>
  <c r="AU907"/>
  <c r="AV907" s="1"/>
  <c r="AU908"/>
  <c r="AV908" s="1"/>
  <c r="AU909"/>
  <c r="AV909" s="1"/>
  <c r="AU910"/>
  <c r="AV910" s="1"/>
  <c r="AU911"/>
  <c r="AV911" s="1"/>
  <c r="AU912"/>
  <c r="AV912" s="1"/>
  <c r="AU913"/>
  <c r="AV913" s="1"/>
  <c r="AU914"/>
  <c r="AV914" s="1"/>
  <c r="AU915"/>
  <c r="AV915" s="1"/>
  <c r="AU916"/>
  <c r="AV916" s="1"/>
  <c r="AU917"/>
  <c r="AV917" s="1"/>
  <c r="AU918"/>
  <c r="AV918" s="1"/>
  <c r="AU919"/>
  <c r="AV919" s="1"/>
  <c r="AU920"/>
  <c r="AV920" s="1"/>
  <c r="AU921"/>
  <c r="AV921" s="1"/>
  <c r="AU922"/>
  <c r="AV922" s="1"/>
  <c r="AU923"/>
  <c r="AV923" s="1"/>
  <c r="AU924"/>
  <c r="AV924" s="1"/>
  <c r="AU925"/>
  <c r="AV925" s="1"/>
  <c r="AU926"/>
  <c r="AV926" s="1"/>
  <c r="AU927"/>
  <c r="AV927" s="1"/>
  <c r="AU928"/>
  <c r="AV928" s="1"/>
  <c r="AU929"/>
  <c r="AV929" s="1"/>
  <c r="AU930"/>
  <c r="AV930" s="1"/>
  <c r="AU931"/>
  <c r="AV931" s="1"/>
  <c r="AU932"/>
  <c r="AV932" s="1"/>
  <c r="AU933"/>
  <c r="AV933" s="1"/>
  <c r="AU934"/>
  <c r="AV934" s="1"/>
  <c r="AU935"/>
  <c r="AV935" s="1"/>
  <c r="AU936"/>
  <c r="AV936" s="1"/>
  <c r="AU937"/>
  <c r="AV937" s="1"/>
  <c r="AU938"/>
  <c r="AV938" s="1"/>
  <c r="AU939"/>
  <c r="AV939" s="1"/>
  <c r="AU940"/>
  <c r="AV940" s="1"/>
  <c r="AU941"/>
  <c r="AV941" s="1"/>
  <c r="AU942"/>
  <c r="AV942" s="1"/>
  <c r="AU943"/>
  <c r="AV943" s="1"/>
  <c r="AU944"/>
  <c r="AV944" s="1"/>
  <c r="AU945"/>
  <c r="AV945" s="1"/>
  <c r="AU946"/>
  <c r="AV946" s="1"/>
  <c r="AU947"/>
  <c r="AV947" s="1"/>
  <c r="AU948"/>
  <c r="AV948" s="1"/>
  <c r="AU949"/>
  <c r="AV949" s="1"/>
  <c r="AU950"/>
  <c r="AV950" s="1"/>
  <c r="AU951"/>
  <c r="AV951" s="1"/>
  <c r="AU952"/>
  <c r="AV952" s="1"/>
  <c r="AU953"/>
  <c r="AV953" s="1"/>
  <c r="AU954"/>
  <c r="AV954" s="1"/>
  <c r="AU955"/>
  <c r="AV955" s="1"/>
  <c r="AU956"/>
  <c r="AV956" s="1"/>
  <c r="AU957"/>
  <c r="AV957" s="1"/>
  <c r="AU958"/>
  <c r="AV958" s="1"/>
  <c r="AU959"/>
  <c r="AV959" s="1"/>
  <c r="AU960"/>
  <c r="AV960" s="1"/>
  <c r="AU961"/>
  <c r="AV961" s="1"/>
  <c r="AU962"/>
  <c r="AV962" s="1"/>
  <c r="AU963"/>
  <c r="AV963" s="1"/>
  <c r="AU964"/>
  <c r="AV964" s="1"/>
  <c r="AU965"/>
  <c r="AV965" s="1"/>
  <c r="AU966"/>
  <c r="AV966" s="1"/>
  <c r="AU967"/>
  <c r="AV967" s="1"/>
  <c r="AU968"/>
  <c r="AV968" s="1"/>
  <c r="AU969"/>
  <c r="AV969" s="1"/>
  <c r="AU970"/>
  <c r="AV970" s="1"/>
  <c r="AU971"/>
  <c r="AV971" s="1"/>
  <c r="AU972"/>
  <c r="AV972" s="1"/>
  <c r="AU973"/>
  <c r="AV973" s="1"/>
  <c r="AU974"/>
  <c r="AV974" s="1"/>
  <c r="AU975"/>
  <c r="AV975" s="1"/>
  <c r="AU976"/>
  <c r="AV976" s="1"/>
  <c r="AU977"/>
  <c r="AV977" s="1"/>
  <c r="AU978"/>
  <c r="AV978" s="1"/>
  <c r="AU979"/>
  <c r="AV979" s="1"/>
  <c r="AU980"/>
  <c r="AV980" s="1"/>
  <c r="AU981"/>
  <c r="AV981" s="1"/>
  <c r="AU982"/>
  <c r="AV982" s="1"/>
  <c r="AU983"/>
  <c r="AV983" s="1"/>
  <c r="AU984"/>
  <c r="AV984" s="1"/>
  <c r="AU985"/>
  <c r="AV985" s="1"/>
  <c r="AU986"/>
  <c r="AV986" s="1"/>
  <c r="AU987"/>
  <c r="AV987" s="1"/>
  <c r="AU988"/>
  <c r="AV988" s="1"/>
  <c r="AU989"/>
  <c r="AV989" s="1"/>
  <c r="AU990"/>
  <c r="AV990" s="1"/>
  <c r="AU991"/>
  <c r="AV991" s="1"/>
  <c r="AU992"/>
  <c r="AV992" s="1"/>
  <c r="AU993"/>
  <c r="AV993" s="1"/>
  <c r="AU994"/>
  <c r="AV994" s="1"/>
  <c r="AU995"/>
  <c r="AV995" s="1"/>
  <c r="AU996"/>
  <c r="AV996" s="1"/>
  <c r="AU997"/>
  <c r="AV997" s="1"/>
  <c r="AU998"/>
  <c r="AV998"/>
  <c r="AU999"/>
  <c r="AV999" s="1"/>
  <c r="AU1000"/>
  <c r="AV1000" s="1"/>
  <c r="AU1001"/>
  <c r="AV1001" s="1"/>
  <c r="AU1002"/>
  <c r="AV1002" s="1"/>
  <c r="AU1003"/>
  <c r="AV1003" s="1"/>
  <c r="AU1004"/>
  <c r="AV1004" s="1"/>
  <c r="AU1005"/>
  <c r="AV1005" s="1"/>
  <c r="AU1006"/>
  <c r="AV1006" s="1"/>
  <c r="AU1007"/>
  <c r="AV1007" s="1"/>
  <c r="AU1008"/>
  <c r="AV1008" s="1"/>
  <c r="AU1009"/>
  <c r="AV1009" s="1"/>
  <c r="AU1010"/>
  <c r="AV1010" s="1"/>
  <c r="AU1011"/>
  <c r="AV1011" s="1"/>
  <c r="AU1012"/>
  <c r="AV1012" s="1"/>
  <c r="AU1013"/>
  <c r="AV1013" s="1"/>
  <c r="AU1014"/>
  <c r="AV1014" s="1"/>
  <c r="AU1015"/>
  <c r="AV1015" s="1"/>
  <c r="AU1016"/>
  <c r="AV1016" s="1"/>
  <c r="AU1017"/>
  <c r="AV1017" s="1"/>
  <c r="AU1018"/>
  <c r="AV1018" s="1"/>
  <c r="AU1019"/>
  <c r="AV1019" s="1"/>
  <c r="AU1020"/>
  <c r="AV1020" s="1"/>
  <c r="AU1021"/>
  <c r="AV1021" s="1"/>
  <c r="AU1022"/>
  <c r="AV1022" s="1"/>
  <c r="AU1023"/>
  <c r="AV1023" s="1"/>
  <c r="AU1024"/>
  <c r="AV1024" s="1"/>
  <c r="AU1025"/>
  <c r="AV1025" s="1"/>
  <c r="AU1026"/>
  <c r="AV1026" s="1"/>
  <c r="AU1027"/>
  <c r="AV1027" s="1"/>
  <c r="AU1028"/>
  <c r="AV1028" s="1"/>
  <c r="AU1029"/>
  <c r="AV1029" s="1"/>
  <c r="AU1030"/>
  <c r="AV1030" s="1"/>
  <c r="AU1031"/>
  <c r="AV1031" s="1"/>
  <c r="AU1032"/>
  <c r="AV1032" s="1"/>
  <c r="AU1033"/>
  <c r="AV1033" s="1"/>
  <c r="AU1034"/>
  <c r="AV1034" s="1"/>
  <c r="AU1035"/>
  <c r="AV1035" s="1"/>
  <c r="AU1036"/>
  <c r="AV1036" s="1"/>
  <c r="AU1037"/>
  <c r="AV1037" s="1"/>
  <c r="AU1038"/>
  <c r="AV1038" s="1"/>
  <c r="AU1039"/>
  <c r="AV1039" s="1"/>
  <c r="AU1040"/>
  <c r="AV1040" s="1"/>
  <c r="AU1041"/>
  <c r="AV1041" s="1"/>
  <c r="AU1042"/>
  <c r="AV1042" s="1"/>
  <c r="AU1043"/>
  <c r="AV1043" s="1"/>
  <c r="AU1044"/>
  <c r="AV1044" s="1"/>
  <c r="AU1045"/>
  <c r="AV1045" s="1"/>
  <c r="AU1046"/>
  <c r="AV1046" s="1"/>
  <c r="AU1047"/>
  <c r="AV1047" s="1"/>
  <c r="AU1048"/>
  <c r="AV1048" s="1"/>
  <c r="AU1049"/>
  <c r="AV1049" s="1"/>
  <c r="AU1050"/>
  <c r="AV1050" s="1"/>
  <c r="AU1051"/>
  <c r="AV1051" s="1"/>
  <c r="AU1052"/>
  <c r="AV1052" s="1"/>
  <c r="AU1053"/>
  <c r="AV1053" s="1"/>
  <c r="AU1054"/>
  <c r="AV1054" s="1"/>
  <c r="AU1055"/>
  <c r="AV1055" s="1"/>
  <c r="AU1056"/>
  <c r="AV1056" s="1"/>
  <c r="AU1057"/>
  <c r="AV1057" s="1"/>
  <c r="AU1058"/>
  <c r="AV1058" s="1"/>
  <c r="AU1059"/>
  <c r="AV1059" s="1"/>
  <c r="AU1060"/>
  <c r="AV1060" s="1"/>
  <c r="AU1061"/>
  <c r="AV1061" s="1"/>
  <c r="AU1062"/>
  <c r="AV1062" s="1"/>
  <c r="AU1063"/>
  <c r="AV1063" s="1"/>
  <c r="AU1064"/>
  <c r="AV1064" s="1"/>
  <c r="AU1065"/>
  <c r="AV1065" s="1"/>
  <c r="AU1066"/>
  <c r="AV1066" s="1"/>
  <c r="AU1067"/>
  <c r="AV1067" s="1"/>
  <c r="AU1068"/>
  <c r="AV1068" s="1"/>
  <c r="AU1069"/>
  <c r="AV1069" s="1"/>
  <c r="AU1070"/>
  <c r="AV1070" s="1"/>
  <c r="AU1071"/>
  <c r="AV1071" s="1"/>
  <c r="AU1072"/>
  <c r="AV1072" s="1"/>
  <c r="AU1073"/>
  <c r="AV1073" s="1"/>
  <c r="AU1074"/>
  <c r="AV1074" s="1"/>
  <c r="AU1075"/>
  <c r="AV1075" s="1"/>
  <c r="AU1076"/>
  <c r="AV1076" s="1"/>
  <c r="AU1077"/>
  <c r="AV1077" s="1"/>
  <c r="AU1078"/>
  <c r="AV1078" s="1"/>
  <c r="AU1079"/>
  <c r="AV1079" s="1"/>
  <c r="AU1080"/>
  <c r="AV1080" s="1"/>
  <c r="AU1081"/>
  <c r="AV1081" s="1"/>
  <c r="AU1082"/>
  <c r="AV1082" s="1"/>
  <c r="AU1083"/>
  <c r="AV1083" s="1"/>
  <c r="AU1084"/>
  <c r="AV1084" s="1"/>
  <c r="AU1085"/>
  <c r="AV1085" s="1"/>
  <c r="AU1086"/>
  <c r="AV1086" s="1"/>
  <c r="AU1087"/>
  <c r="AV1087" s="1"/>
  <c r="AU1088"/>
  <c r="AV1088" s="1"/>
  <c r="AU1089"/>
  <c r="AV1089" s="1"/>
  <c r="AU1090"/>
  <c r="AV1090" s="1"/>
  <c r="AU1091"/>
  <c r="AV1091" s="1"/>
  <c r="AU1092"/>
  <c r="AV1092" s="1"/>
  <c r="AU1093"/>
  <c r="AV1093" s="1"/>
  <c r="AU1094"/>
  <c r="AV1094" s="1"/>
  <c r="AU1095"/>
  <c r="AV1095" s="1"/>
  <c r="AU1096"/>
  <c r="AV1096" s="1"/>
  <c r="AU1097"/>
  <c r="AV1097" s="1"/>
  <c r="AU1098"/>
  <c r="AV1098" s="1"/>
  <c r="AU1099"/>
  <c r="AV1099" s="1"/>
  <c r="AU1100"/>
  <c r="AV1100" s="1"/>
  <c r="AU1101"/>
  <c r="AV1101" s="1"/>
  <c r="AU1102"/>
  <c r="AV1102" s="1"/>
  <c r="AU1103"/>
  <c r="AV1103" s="1"/>
  <c r="AU1104"/>
  <c r="AV1104" s="1"/>
  <c r="AU1105"/>
  <c r="AV1105" s="1"/>
  <c r="AU1106"/>
  <c r="AV1106" s="1"/>
  <c r="AU1107"/>
  <c r="AV1107" s="1"/>
  <c r="AU1108"/>
  <c r="AV1108" s="1"/>
  <c r="AU1109"/>
  <c r="AV1109" s="1"/>
  <c r="AU1110"/>
  <c r="AV1110" s="1"/>
  <c r="AU1111"/>
  <c r="AV1111" s="1"/>
  <c r="AU1112"/>
  <c r="AV1112" s="1"/>
  <c r="AU1113"/>
  <c r="AV1113" s="1"/>
  <c r="AU1114"/>
  <c r="AV1114" s="1"/>
  <c r="AU1115"/>
  <c r="AV1115" s="1"/>
  <c r="AU1116"/>
  <c r="AV1116" s="1"/>
  <c r="AU1117"/>
  <c r="AV1117" s="1"/>
  <c r="AU1118"/>
  <c r="AV1118" s="1"/>
  <c r="AU1119"/>
  <c r="AV1119" s="1"/>
  <c r="AU1120"/>
  <c r="AV1120" s="1"/>
  <c r="AU1121"/>
  <c r="AV1121" s="1"/>
  <c r="AU1122"/>
  <c r="AV1122" s="1"/>
  <c r="AU1123"/>
  <c r="AV1123" s="1"/>
  <c r="AU1124"/>
  <c r="AV1124" s="1"/>
  <c r="AU1125"/>
  <c r="AV1125" s="1"/>
  <c r="AU1126"/>
  <c r="AV1126" s="1"/>
  <c r="AU1127"/>
  <c r="AV1127" s="1"/>
  <c r="AU1128"/>
  <c r="AV1128" s="1"/>
  <c r="AU1129"/>
  <c r="AV1129" s="1"/>
  <c r="AU1130"/>
  <c r="AV1130" s="1"/>
  <c r="AU1131"/>
  <c r="AV1131" s="1"/>
  <c r="AU1132"/>
  <c r="AV1132" s="1"/>
  <c r="AU1133"/>
  <c r="AV1133" s="1"/>
  <c r="AU1134"/>
  <c r="AV1134" s="1"/>
  <c r="AU1135"/>
  <c r="AV1135" s="1"/>
  <c r="AU1136"/>
  <c r="AV1136" s="1"/>
  <c r="AU1137"/>
  <c r="AV1137" s="1"/>
  <c r="AU1138"/>
  <c r="AV1138" s="1"/>
  <c r="AU1139"/>
  <c r="AV1139" s="1"/>
  <c r="AU1140"/>
  <c r="AV1140" s="1"/>
  <c r="AU1141"/>
  <c r="AV1141" s="1"/>
  <c r="AU1142"/>
  <c r="AV1142" s="1"/>
  <c r="AU1143"/>
  <c r="AV1143" s="1"/>
  <c r="AU1144"/>
  <c r="AV1144" s="1"/>
  <c r="AU1145"/>
  <c r="AV1145" s="1"/>
  <c r="AU1146"/>
  <c r="AV1146" s="1"/>
  <c r="AU1147"/>
  <c r="AV1147" s="1"/>
  <c r="AU1148"/>
  <c r="AV1148" s="1"/>
  <c r="AU1149"/>
  <c r="AV1149" s="1"/>
  <c r="AU1150"/>
  <c r="AV1150" s="1"/>
  <c r="AU1151"/>
  <c r="AV1151" s="1"/>
  <c r="AU1152"/>
  <c r="AV1152" s="1"/>
  <c r="AU1153"/>
  <c r="AV1153" s="1"/>
  <c r="AU1154"/>
  <c r="AV1154" s="1"/>
  <c r="AU1155"/>
  <c r="AV1155" s="1"/>
  <c r="AU1156"/>
  <c r="AV1156" s="1"/>
  <c r="AU1157"/>
  <c r="AV1157" s="1"/>
  <c r="AU1158"/>
  <c r="AV1158" s="1"/>
  <c r="AU1159"/>
  <c r="AV1159" s="1"/>
  <c r="AU1160"/>
  <c r="AV1160" s="1"/>
  <c r="AU1161"/>
  <c r="AV1161" s="1"/>
  <c r="AU1162"/>
  <c r="AV1162" s="1"/>
  <c r="AU1163"/>
  <c r="AV1163" s="1"/>
  <c r="AU1164"/>
  <c r="AV1164" s="1"/>
  <c r="AU1165"/>
  <c r="AV1165" s="1"/>
  <c r="AU1166"/>
  <c r="AV1166" s="1"/>
  <c r="AU1167"/>
  <c r="AV1167" s="1"/>
  <c r="AU1168"/>
  <c r="AV1168" s="1"/>
  <c r="AU1169"/>
  <c r="AV1169" s="1"/>
  <c r="AU1170"/>
  <c r="AV1170" s="1"/>
  <c r="AU1171"/>
  <c r="AV1171" s="1"/>
  <c r="AU1172"/>
  <c r="AV1172" s="1"/>
  <c r="AU1173"/>
  <c r="AV1173" s="1"/>
  <c r="AU1174"/>
  <c r="AV1174" s="1"/>
  <c r="AU1175"/>
  <c r="AV1175" s="1"/>
  <c r="AU1176"/>
  <c r="AV1176" s="1"/>
  <c r="AU1177"/>
  <c r="AV1177" s="1"/>
  <c r="AU1178"/>
  <c r="AV1178" s="1"/>
  <c r="AU1179"/>
  <c r="AV1179" s="1"/>
  <c r="AU1180"/>
  <c r="AV1180" s="1"/>
  <c r="AU1181"/>
  <c r="AV1181" s="1"/>
  <c r="AU1182"/>
  <c r="AV1182" s="1"/>
  <c r="AU1183"/>
  <c r="AV1183" s="1"/>
  <c r="AU1184"/>
  <c r="AV1184" s="1"/>
  <c r="AU1185"/>
  <c r="AV1185" s="1"/>
  <c r="AU1186"/>
  <c r="AV1186" s="1"/>
  <c r="AU1187"/>
  <c r="AV1187" s="1"/>
  <c r="AU1188"/>
  <c r="AV1188" s="1"/>
  <c r="AU1189"/>
  <c r="AV1189" s="1"/>
  <c r="AU1190"/>
  <c r="AV1190" s="1"/>
  <c r="AU1191"/>
  <c r="AV1191" s="1"/>
  <c r="AU1192"/>
  <c r="AV1192" s="1"/>
  <c r="AU1193"/>
  <c r="AV1193" s="1"/>
  <c r="AU1194"/>
  <c r="AV1194" s="1"/>
  <c r="AU1195"/>
  <c r="AV1195" s="1"/>
  <c r="AU1196"/>
  <c r="AV1196" s="1"/>
  <c r="AU1197"/>
  <c r="AV1197" s="1"/>
  <c r="AU1198"/>
  <c r="AV1198" s="1"/>
  <c r="AU1199"/>
  <c r="AV1199" s="1"/>
  <c r="AU1200"/>
  <c r="AV1200" s="1"/>
  <c r="AU1201"/>
  <c r="AV1201" s="1"/>
  <c r="AU1202"/>
  <c r="AV1202" s="1"/>
  <c r="AU1203"/>
  <c r="AV1203" s="1"/>
  <c r="AU1204"/>
  <c r="AV1204" s="1"/>
  <c r="AU1205"/>
  <c r="AV1205" s="1"/>
  <c r="AU1206"/>
  <c r="AV1206" s="1"/>
  <c r="AU1207"/>
  <c r="AV1207" s="1"/>
  <c r="AU1208"/>
  <c r="AV1208" s="1"/>
  <c r="AU1209"/>
  <c r="AV1209" s="1"/>
  <c r="AU1210"/>
  <c r="AV1210" s="1"/>
  <c r="AU1211"/>
  <c r="AV1211" s="1"/>
  <c r="AU1212"/>
  <c r="AV1212" s="1"/>
  <c r="AU1213"/>
  <c r="AV1213" s="1"/>
  <c r="AU1214"/>
  <c r="AV1214" s="1"/>
  <c r="AU1215"/>
  <c r="AV1215" s="1"/>
  <c r="AU1216"/>
  <c r="AV1216" s="1"/>
  <c r="AU1217"/>
  <c r="AV1217" s="1"/>
  <c r="AU1218"/>
  <c r="AV1218" s="1"/>
  <c r="AU1219"/>
  <c r="AV1219" s="1"/>
  <c r="AU1220"/>
  <c r="AV1220" s="1"/>
  <c r="AU1221"/>
  <c r="AV1221" s="1"/>
  <c r="AU1222"/>
  <c r="AV1222" s="1"/>
  <c r="AU1223"/>
  <c r="AV1223" s="1"/>
  <c r="AU1224"/>
  <c r="AV1224" s="1"/>
  <c r="AU1225"/>
  <c r="AV1225" s="1"/>
  <c r="AU1226"/>
  <c r="AV1226" s="1"/>
  <c r="AU1227"/>
  <c r="AV1227" s="1"/>
  <c r="AU1228"/>
  <c r="AV1228" s="1"/>
  <c r="AU1229"/>
  <c r="AV1229" s="1"/>
  <c r="AU1230"/>
  <c r="AV1230" s="1"/>
  <c r="AU1231"/>
  <c r="AV1231" s="1"/>
  <c r="AU1232"/>
  <c r="AV1232" s="1"/>
  <c r="AU1233"/>
  <c r="AV1233" s="1"/>
  <c r="AU1234"/>
  <c r="AV1234" s="1"/>
  <c r="AU1235"/>
  <c r="AV1235" s="1"/>
  <c r="AU1236"/>
  <c r="AV1236" s="1"/>
  <c r="AU1237"/>
  <c r="AV1237" s="1"/>
  <c r="AU1238"/>
  <c r="AV1238" s="1"/>
  <c r="AU1239"/>
  <c r="AV1239" s="1"/>
  <c r="AU1240"/>
  <c r="AV1240" s="1"/>
  <c r="AU1241"/>
  <c r="AV1241" s="1"/>
  <c r="AU1242"/>
  <c r="AV1242" s="1"/>
  <c r="AU1243"/>
  <c r="AV1243" s="1"/>
  <c r="AU1244"/>
  <c r="AV1244" s="1"/>
  <c r="AV14"/>
  <c r="AW14"/>
  <c r="AG19"/>
  <c r="AG24"/>
  <c r="AH24" s="1"/>
  <c r="AA24"/>
  <c r="Z22"/>
  <c r="B22" s="1"/>
  <c r="P55" s="1"/>
  <c r="Q55" s="1"/>
  <c r="R55" s="1"/>
  <c r="AG16"/>
  <c r="AN31"/>
  <c r="AM31"/>
  <c r="AL31"/>
  <c r="AK31"/>
  <c r="AJ31"/>
  <c r="AD21"/>
  <c r="AE21"/>
  <c r="AG21"/>
  <c r="AI21" s="1"/>
  <c r="AG20"/>
  <c r="AG18"/>
  <c r="AG17"/>
  <c r="AG15"/>
  <c r="AA23"/>
  <c r="Z23"/>
  <c r="B23" s="1"/>
  <c r="P56" s="1"/>
  <c r="Q56" s="1"/>
  <c r="R56" s="1"/>
  <c r="AA17"/>
  <c r="Z17"/>
  <c r="B17" s="1"/>
  <c r="P50" s="1"/>
  <c r="AA14"/>
  <c r="Z14" s="1"/>
  <c r="Z16"/>
  <c r="B16" s="1"/>
  <c r="P49" s="1"/>
  <c r="Z18"/>
  <c r="B18" s="1"/>
  <c r="P51" s="1"/>
  <c r="Z19"/>
  <c r="B19" s="1"/>
  <c r="P52" s="1"/>
  <c r="Z20"/>
  <c r="B20" s="1"/>
  <c r="P53" s="1"/>
  <c r="Z24"/>
  <c r="B24" s="1"/>
  <c r="P57" s="1"/>
  <c r="Q57" s="1"/>
  <c r="R57" s="1"/>
  <c r="B3"/>
  <c r="BG14"/>
  <c r="AW568"/>
  <c r="AX568"/>
  <c r="AP568" s="1"/>
  <c r="AW608"/>
  <c r="AX608"/>
  <c r="AP608" s="1"/>
  <c r="AW722"/>
  <c r="AX722" s="1"/>
  <c r="AP722" s="1"/>
  <c r="AW631"/>
  <c r="AX631" s="1"/>
  <c r="AP631" s="1"/>
  <c r="AW259"/>
  <c r="AX259" s="1"/>
  <c r="AP259" s="1"/>
  <c r="AW552"/>
  <c r="AX552" s="1"/>
  <c r="AP552" s="1"/>
  <c r="AW769"/>
  <c r="AX769" s="1"/>
  <c r="AP769" s="1"/>
  <c r="AW149"/>
  <c r="AX149"/>
  <c r="AP149" s="1"/>
  <c r="AW80"/>
  <c r="AW556"/>
  <c r="AX556" s="1"/>
  <c r="AP556" s="1"/>
  <c r="AW487"/>
  <c r="AX487" s="1"/>
  <c r="AP487" s="1"/>
  <c r="AW610"/>
  <c r="AX610"/>
  <c r="AP610" s="1"/>
  <c r="AW559"/>
  <c r="AX559"/>
  <c r="AP559" s="1"/>
  <c r="AW177"/>
  <c r="AX177"/>
  <c r="AP177" s="1"/>
  <c r="AW382"/>
  <c r="AX382"/>
  <c r="AP382" s="1"/>
  <c r="AW230"/>
  <c r="AX230" s="1"/>
  <c r="AP230" s="1"/>
  <c r="AW294"/>
  <c r="AX294" s="1"/>
  <c r="AP294" s="1"/>
  <c r="AW661"/>
  <c r="AX661" s="1"/>
  <c r="AP661" s="1"/>
  <c r="AW725"/>
  <c r="AX725" s="1"/>
  <c r="AP725" s="1"/>
  <c r="AW457"/>
  <c r="AX457"/>
  <c r="AP457" s="1"/>
  <c r="AW522"/>
  <c r="AX522"/>
  <c r="AP522" s="1"/>
  <c r="AW336"/>
  <c r="AX336"/>
  <c r="AP336" s="1"/>
  <c r="AW408"/>
  <c r="AX408" s="1"/>
  <c r="AP408" s="1"/>
  <c r="AW241"/>
  <c r="AX241" s="1"/>
  <c r="AP241" s="1"/>
  <c r="AW270"/>
  <c r="AX270" s="1"/>
  <c r="AP270" s="1"/>
  <c r="AW300"/>
  <c r="AX300" s="1"/>
  <c r="AP300" s="1"/>
  <c r="AW222"/>
  <c r="AX222" s="1"/>
  <c r="AP222" s="1"/>
  <c r="AW284"/>
  <c r="AX284"/>
  <c r="AP284" s="1"/>
  <c r="AW654"/>
  <c r="AX654"/>
  <c r="AP654" s="1"/>
  <c r="AW612"/>
  <c r="AX612"/>
  <c r="AP612" s="1"/>
  <c r="AW493"/>
  <c r="AX493"/>
  <c r="AP493" s="1"/>
  <c r="AW526"/>
  <c r="AX526" s="1"/>
  <c r="AP526" s="1"/>
  <c r="AW515"/>
  <c r="AX515" s="1"/>
  <c r="AP515" s="1"/>
  <c r="AW550"/>
  <c r="AX550" s="1"/>
  <c r="AP550" s="1"/>
  <c r="AW431"/>
  <c r="AX431" s="1"/>
  <c r="AP431" s="1"/>
  <c r="AW451"/>
  <c r="AX451" s="1"/>
  <c r="AP451" s="1"/>
  <c r="AW675"/>
  <c r="AX675"/>
  <c r="AP675" s="1"/>
  <c r="AW602"/>
  <c r="AX602"/>
  <c r="AP602" s="1"/>
  <c r="AW194"/>
  <c r="AX194"/>
  <c r="AP194" s="1"/>
  <c r="AW201"/>
  <c r="AX201" s="1"/>
  <c r="AP201" s="1"/>
  <c r="AW334"/>
  <c r="AX334" s="1"/>
  <c r="AP334" s="1"/>
  <c r="AW240"/>
  <c r="AX240" s="1"/>
  <c r="AP240" s="1"/>
  <c r="AW625"/>
  <c r="AX625" s="1"/>
  <c r="AP625" s="1"/>
  <c r="AW689"/>
  <c r="AX689"/>
  <c r="AP689" s="1"/>
  <c r="AW753"/>
  <c r="AX753"/>
  <c r="AP753" s="1"/>
  <c r="AW532"/>
  <c r="AX532" s="1"/>
  <c r="AP532" s="1"/>
  <c r="AW596"/>
  <c r="AX596" s="1"/>
  <c r="AP596" s="1"/>
  <c r="AW634"/>
  <c r="AX634"/>
  <c r="AP634" s="1"/>
  <c r="AW663"/>
  <c r="AX663" s="1"/>
  <c r="AP663" s="1"/>
  <c r="AW272"/>
  <c r="AX272" s="1"/>
  <c r="AP272" s="1"/>
  <c r="AW192"/>
  <c r="AX192" s="1"/>
  <c r="AP192" s="1"/>
  <c r="AW256"/>
  <c r="AX256"/>
  <c r="AP256" s="1"/>
  <c r="AW650"/>
  <c r="AX650" s="1"/>
  <c r="AP650" s="1"/>
  <c r="AW657"/>
  <c r="AX657" s="1"/>
  <c r="AP657" s="1"/>
  <c r="AW721"/>
  <c r="AX721" s="1"/>
  <c r="AP721" s="1"/>
  <c r="AW507"/>
  <c r="AX507"/>
  <c r="AP507" s="1"/>
  <c r="AW540"/>
  <c r="AX540"/>
  <c r="AP540" s="1"/>
  <c r="AW574"/>
  <c r="AX574" s="1"/>
  <c r="AP574" s="1"/>
  <c r="AW101"/>
  <c r="AX101" s="1"/>
  <c r="AP101" s="1"/>
  <c r="AW120"/>
  <c r="AX120"/>
  <c r="AP120" s="1"/>
  <c r="AW302"/>
  <c r="AX302" s="1"/>
  <c r="AP302" s="1"/>
  <c r="AW434"/>
  <c r="AX434" s="1"/>
  <c r="AP434" s="1"/>
  <c r="AW205"/>
  <c r="AX205" s="1"/>
  <c r="AP205" s="1"/>
  <c r="AW729"/>
  <c r="AX729"/>
  <c r="AP729" s="1"/>
  <c r="AW702"/>
  <c r="AX702" s="1"/>
  <c r="AP702" s="1"/>
  <c r="AW727"/>
  <c r="AX727" s="1"/>
  <c r="AP727" s="1"/>
  <c r="AW594"/>
  <c r="AX594" s="1"/>
  <c r="AP594" s="1"/>
  <c r="AW624"/>
  <c r="AX624"/>
  <c r="AP624" s="1"/>
  <c r="AW628"/>
  <c r="AX628"/>
  <c r="AP628" s="1"/>
  <c r="AW754"/>
  <c r="AX754" s="1"/>
  <c r="AP754" s="1"/>
  <c r="AW758"/>
  <c r="AX758" s="1"/>
  <c r="AP758" s="1"/>
  <c r="AW736"/>
  <c r="AX736"/>
  <c r="AP736" s="1"/>
  <c r="AW576"/>
  <c r="AX576" s="1"/>
  <c r="AP576" s="1"/>
  <c r="AW533"/>
  <c r="AX533" s="1"/>
  <c r="AP533" s="1"/>
  <c r="AW86"/>
  <c r="AX86" s="1"/>
  <c r="AP86" s="1"/>
  <c r="AW134"/>
  <c r="AX134"/>
  <c r="AP134" s="1"/>
  <c r="AW119"/>
  <c r="AX119"/>
  <c r="AP119" s="1"/>
  <c r="AW144"/>
  <c r="AX144"/>
  <c r="AP144" s="1"/>
  <c r="AW154"/>
  <c r="AX154"/>
  <c r="AP154" s="1"/>
  <c r="AW95"/>
  <c r="AX95" s="1"/>
  <c r="AP95" s="1"/>
  <c r="AW627"/>
  <c r="AX627" s="1"/>
  <c r="AP627" s="1"/>
  <c r="AW483"/>
  <c r="AX483" s="1"/>
  <c r="AP483" s="1"/>
  <c r="AW393"/>
  <c r="AX393" s="1"/>
  <c r="AP393" s="1"/>
  <c r="AW387"/>
  <c r="AX387"/>
  <c r="AP387" s="1"/>
  <c r="AW664"/>
  <c r="AX664"/>
  <c r="AP664" s="1"/>
  <c r="AW360"/>
  <c r="AX360"/>
  <c r="AP360" s="1"/>
  <c r="AW370"/>
  <c r="AX370"/>
  <c r="AP370" s="1"/>
  <c r="AW416"/>
  <c r="AX416" s="1"/>
  <c r="AP416" s="1"/>
  <c r="AW424"/>
  <c r="AX424" s="1"/>
  <c r="AP424" s="1"/>
  <c r="AW257"/>
  <c r="AX257" s="1"/>
  <c r="AP257" s="1"/>
  <c r="AW233"/>
  <c r="AX233" s="1"/>
  <c r="AP233" s="1"/>
  <c r="AW221"/>
  <c r="AX221"/>
  <c r="AP221" s="1"/>
  <c r="AW254"/>
  <c r="AX254"/>
  <c r="AP254" s="1"/>
  <c r="AW306"/>
  <c r="AX306"/>
  <c r="AP306" s="1"/>
  <c r="AW214"/>
  <c r="AX214"/>
  <c r="AP214" s="1"/>
  <c r="AW226"/>
  <c r="AX226" s="1"/>
  <c r="AP226" s="1"/>
  <c r="AW276"/>
  <c r="AX276" s="1"/>
  <c r="AP276" s="1"/>
  <c r="AW288"/>
  <c r="AX288" s="1"/>
  <c r="AP288" s="1"/>
  <c r="AW666"/>
  <c r="AX666" s="1"/>
  <c r="AP666" s="1"/>
  <c r="AW688"/>
  <c r="AX688"/>
  <c r="AP688" s="1"/>
  <c r="AW499"/>
  <c r="AX499"/>
  <c r="AP499" s="1"/>
  <c r="AW546"/>
  <c r="AX546"/>
  <c r="AP546" s="1"/>
  <c r="AW566"/>
  <c r="AX566" s="1"/>
  <c r="AP566" s="1"/>
  <c r="AW521"/>
  <c r="AX521" s="1"/>
  <c r="AP521" s="1"/>
  <c r="AW541"/>
  <c r="AX541" s="1"/>
  <c r="AP541" s="1"/>
  <c r="AW646"/>
  <c r="AX646" s="1"/>
  <c r="AP646" s="1"/>
  <c r="AW626"/>
  <c r="AX626" s="1"/>
  <c r="AP626" s="1"/>
  <c r="AW636"/>
  <c r="AX636"/>
  <c r="AP636" s="1"/>
  <c r="AW228"/>
  <c r="AX228"/>
  <c r="AP228" s="1"/>
  <c r="AW169"/>
  <c r="AX169"/>
  <c r="AP169" s="1"/>
  <c r="AW185"/>
  <c r="AX185"/>
  <c r="AP185" s="1"/>
  <c r="AW428"/>
  <c r="AX428" s="1"/>
  <c r="AP428" s="1"/>
  <c r="AW398"/>
  <c r="AW166"/>
  <c r="AX166"/>
  <c r="AP166" s="1"/>
  <c r="AW198"/>
  <c r="AX198"/>
  <c r="AP198" s="1"/>
  <c r="AW236"/>
  <c r="AX236" s="1"/>
  <c r="AP236" s="1"/>
  <c r="AW670"/>
  <c r="AX670" s="1"/>
  <c r="AP670" s="1"/>
  <c r="AW609"/>
  <c r="AX609" s="1"/>
  <c r="AP609" s="1"/>
  <c r="AW613"/>
  <c r="AX613" s="1"/>
  <c r="AP613" s="1"/>
  <c r="AW673"/>
  <c r="AX673"/>
  <c r="AP673" s="1"/>
  <c r="AW677"/>
  <c r="AX677"/>
  <c r="AP677" s="1"/>
  <c r="AW739"/>
  <c r="AX739"/>
  <c r="AP739" s="1"/>
  <c r="AW543"/>
  <c r="AX543"/>
  <c r="AP543" s="1"/>
  <c r="AW537"/>
  <c r="AX537" s="1"/>
  <c r="AP537" s="1"/>
  <c r="AW355"/>
  <c r="AX355" s="1"/>
  <c r="AP355" s="1"/>
  <c r="AW363"/>
  <c r="AX363" s="1"/>
  <c r="AP363" s="1"/>
  <c r="AW413"/>
  <c r="AX413" s="1"/>
  <c r="AP413" s="1"/>
  <c r="AW423"/>
  <c r="AX423" s="1"/>
  <c r="AP423" s="1"/>
  <c r="AW461"/>
  <c r="AX461"/>
  <c r="AP461" s="1"/>
  <c r="AW473"/>
  <c r="AX473"/>
  <c r="AP473" s="1"/>
  <c r="AW580"/>
  <c r="AX580"/>
  <c r="AP580" s="1"/>
  <c r="AW592"/>
  <c r="AX592" s="1"/>
  <c r="AP592" s="1"/>
  <c r="AW150"/>
  <c r="AX150" s="1"/>
  <c r="AP150" s="1"/>
  <c r="AW114"/>
  <c r="AX114"/>
  <c r="AP114" s="1"/>
  <c r="AW106"/>
  <c r="AX106"/>
  <c r="AP106" s="1"/>
  <c r="AW153"/>
  <c r="AX153" s="1"/>
  <c r="AP153" s="1"/>
  <c r="AW141"/>
  <c r="AX141" s="1"/>
  <c r="AP141" s="1"/>
  <c r="AW96"/>
  <c r="AX96"/>
  <c r="AP96" s="1"/>
  <c r="AW128"/>
  <c r="AX128" s="1"/>
  <c r="AP128" s="1"/>
  <c r="AW130"/>
  <c r="AX130" s="1"/>
  <c r="AP130" s="1"/>
  <c r="AW90"/>
  <c r="AX90" s="1"/>
  <c r="AP90" s="1"/>
  <c r="AW158"/>
  <c r="AX158" s="1"/>
  <c r="AP158" s="1"/>
  <c r="AW545"/>
  <c r="AX545"/>
  <c r="AP545" s="1"/>
  <c r="AW529"/>
  <c r="AX529" s="1"/>
  <c r="AP529" s="1"/>
  <c r="AW405"/>
  <c r="AX405" s="1"/>
  <c r="AP405" s="1"/>
  <c r="AW328"/>
  <c r="AW344"/>
  <c r="AX344" s="1"/>
  <c r="AP344" s="1"/>
  <c r="AW384"/>
  <c r="AX384"/>
  <c r="AP384" s="1"/>
  <c r="AW400"/>
  <c r="AX400"/>
  <c r="AP400" s="1"/>
  <c r="AW273"/>
  <c r="AX273" s="1"/>
  <c r="AP273" s="1"/>
  <c r="AW225"/>
  <c r="AX225" s="1"/>
  <c r="AP225" s="1"/>
  <c r="AW213"/>
  <c r="AX213"/>
  <c r="AP213" s="1"/>
  <c r="AW208"/>
  <c r="AX208" s="1"/>
  <c r="AP208" s="1"/>
  <c r="AW298"/>
  <c r="AX298" s="1"/>
  <c r="AP298" s="1"/>
  <c r="AW188"/>
  <c r="AX188" s="1"/>
  <c r="AP188" s="1"/>
  <c r="AW218"/>
  <c r="AX218"/>
  <c r="AP218" s="1"/>
  <c r="AW252"/>
  <c r="AX252" s="1"/>
  <c r="AP252" s="1"/>
  <c r="AW280"/>
  <c r="AX280" s="1"/>
  <c r="AP280" s="1"/>
  <c r="AW606"/>
  <c r="AX606" s="1"/>
  <c r="AP606" s="1"/>
  <c r="AW684"/>
  <c r="AX684" s="1"/>
  <c r="AP684" s="1"/>
  <c r="AW668"/>
  <c r="AX668" s="1"/>
  <c r="AP668" s="1"/>
  <c r="AW489"/>
  <c r="AX489"/>
  <c r="AP489" s="1"/>
  <c r="AW509"/>
  <c r="AX509" s="1"/>
  <c r="AP509" s="1"/>
  <c r="AW170"/>
  <c r="AX170" s="1"/>
  <c r="AP170" s="1"/>
  <c r="AW178"/>
  <c r="AX178" s="1"/>
  <c r="AP178" s="1"/>
  <c r="AW376"/>
  <c r="AX376"/>
  <c r="AP376" s="1"/>
  <c r="AW392"/>
  <c r="AX392" s="1"/>
  <c r="AP392" s="1"/>
  <c r="AW265"/>
  <c r="AX265" s="1"/>
  <c r="AP265" s="1"/>
  <c r="AW249"/>
  <c r="AX249" s="1"/>
  <c r="AP249" s="1"/>
  <c r="AW217"/>
  <c r="AX217" s="1"/>
  <c r="AP217" s="1"/>
  <c r="AW286"/>
  <c r="AX286" s="1"/>
  <c r="AP286" s="1"/>
  <c r="AW176"/>
  <c r="AX176"/>
  <c r="AP176" s="1"/>
  <c r="AW161"/>
  <c r="AX161"/>
  <c r="AP161" s="1"/>
  <c r="AW237"/>
  <c r="AX237"/>
  <c r="AP237" s="1"/>
  <c r="AW269"/>
  <c r="AX269"/>
  <c r="AP269" s="1"/>
  <c r="AW350"/>
  <c r="AX350" s="1"/>
  <c r="AP350" s="1"/>
  <c r="AW182"/>
  <c r="AX182" s="1"/>
  <c r="AP182" s="1"/>
  <c r="AW202"/>
  <c r="AX202" s="1"/>
  <c r="AP202" s="1"/>
  <c r="AW210"/>
  <c r="AX210" s="1"/>
  <c r="AP210" s="1"/>
  <c r="AW623"/>
  <c r="AX623"/>
  <c r="AP623" s="1"/>
  <c r="AW674"/>
  <c r="AX674" s="1"/>
  <c r="AP674" s="1"/>
  <c r="AW583"/>
  <c r="AX583" s="1"/>
  <c r="AP583" s="1"/>
  <c r="AW551"/>
  <c r="AX551" s="1"/>
  <c r="AP551" s="1"/>
  <c r="AW527"/>
  <c r="AX527" s="1"/>
  <c r="AP527" s="1"/>
  <c r="AW572"/>
  <c r="AX572" s="1"/>
  <c r="AP572" s="1"/>
  <c r="AW375"/>
  <c r="AX375"/>
  <c r="AP375" s="1"/>
  <c r="AW397"/>
  <c r="AW437"/>
  <c r="AX437" s="1"/>
  <c r="AP437" s="1"/>
  <c r="AW453"/>
  <c r="AX453" s="1"/>
  <c r="AP453" s="1"/>
  <c r="AW481"/>
  <c r="AX481" s="1"/>
  <c r="AP481" s="1"/>
  <c r="AW485"/>
  <c r="AX485" s="1"/>
  <c r="AP485" s="1"/>
  <c r="AW513"/>
  <c r="AX513"/>
  <c r="AP513" s="1"/>
  <c r="AW518"/>
  <c r="AX518" s="1"/>
  <c r="AP518" s="1"/>
  <c r="AW181"/>
  <c r="AX181"/>
  <c r="AP181" s="1"/>
  <c r="AW374"/>
  <c r="AX374" s="1"/>
  <c r="AP374" s="1"/>
  <c r="AW484"/>
  <c r="AX484" s="1"/>
  <c r="AP484" s="1"/>
  <c r="AW472"/>
  <c r="AX472" s="1"/>
  <c r="AP472" s="1"/>
  <c r="AW490"/>
  <c r="AX490"/>
  <c r="AP490" s="1"/>
  <c r="AW504"/>
  <c r="AX504"/>
  <c r="AP504" s="1"/>
  <c r="AW83"/>
  <c r="AX83"/>
  <c r="AP83" s="1"/>
  <c r="AW99"/>
  <c r="AX99" s="1"/>
  <c r="AP99" s="1"/>
  <c r="AW115"/>
  <c r="AX115" s="1"/>
  <c r="AP115" s="1"/>
  <c r="AW728"/>
  <c r="AX728" s="1"/>
  <c r="AP728" s="1"/>
  <c r="AW94"/>
  <c r="AX94"/>
  <c r="AP94" s="1"/>
  <c r="AW402"/>
  <c r="AX402"/>
  <c r="AP402" s="1"/>
  <c r="AW480"/>
  <c r="AX480" s="1"/>
  <c r="AP480" s="1"/>
  <c r="AW352"/>
  <c r="AX352" s="1"/>
  <c r="AP352" s="1"/>
  <c r="AW496"/>
  <c r="AX496"/>
  <c r="AP496" s="1"/>
  <c r="AW474"/>
  <c r="AX474"/>
  <c r="AP474" s="1"/>
  <c r="AW412"/>
  <c r="AX412" s="1"/>
  <c r="AP412" s="1"/>
  <c r="AW332"/>
  <c r="AX332"/>
  <c r="AP332" s="1"/>
  <c r="AW173"/>
  <c r="AX173" s="1"/>
  <c r="AP173" s="1"/>
  <c r="AW420"/>
  <c r="AX420" s="1"/>
  <c r="AP420" s="1"/>
  <c r="AW458"/>
  <c r="AX458" s="1"/>
  <c r="AP458" s="1"/>
  <c r="AW681"/>
  <c r="AX681"/>
  <c r="AP681" s="1"/>
  <c r="AW565"/>
  <c r="AX565" s="1"/>
  <c r="AP565" s="1"/>
  <c r="AW579"/>
  <c r="AX579" s="1"/>
  <c r="AP579" s="1"/>
  <c r="AW620"/>
  <c r="AX620"/>
  <c r="AP620" s="1"/>
  <c r="AW648"/>
  <c r="AX648"/>
  <c r="AP648" s="1"/>
  <c r="AW346"/>
  <c r="AX346" s="1"/>
  <c r="AP346" s="1"/>
  <c r="AW356"/>
  <c r="AX356" s="1"/>
  <c r="AP356" s="1"/>
  <c r="AW406"/>
  <c r="AX406" s="1"/>
  <c r="AP406" s="1"/>
  <c r="AW426"/>
  <c r="AX426" s="1"/>
  <c r="AP426" s="1"/>
  <c r="AW281"/>
  <c r="AX281"/>
  <c r="AP281" s="1"/>
  <c r="AW289"/>
  <c r="AX289"/>
  <c r="AP289" s="1"/>
  <c r="AW345"/>
  <c r="AX345" s="1"/>
  <c r="AP345" s="1"/>
  <c r="AW351"/>
  <c r="AX351" s="1"/>
  <c r="AP351" s="1"/>
  <c r="AW323"/>
  <c r="AX323" s="1"/>
  <c r="AP323" s="1"/>
  <c r="AW327"/>
  <c r="AX327" s="1"/>
  <c r="AP327" s="1"/>
  <c r="AW319"/>
  <c r="AX319" s="1"/>
  <c r="AP319" s="1"/>
  <c r="AW311"/>
  <c r="AX311" s="1"/>
  <c r="AP311" s="1"/>
  <c r="AW388"/>
  <c r="AX388"/>
  <c r="AP388" s="1"/>
  <c r="AW492"/>
  <c r="AX492" s="1"/>
  <c r="AP492" s="1"/>
  <c r="AW324"/>
  <c r="AX324"/>
  <c r="AP324" s="1"/>
  <c r="AW394"/>
  <c r="AX394"/>
  <c r="AP394" s="1"/>
  <c r="AW403"/>
  <c r="AX403" s="1"/>
  <c r="AP403" s="1"/>
  <c r="AW407"/>
  <c r="AX407" s="1"/>
  <c r="AP407" s="1"/>
  <c r="AW433"/>
  <c r="AX433" s="1"/>
  <c r="AP433" s="1"/>
  <c r="AW439"/>
  <c r="AX439" s="1"/>
  <c r="AP439" s="1"/>
  <c r="AW305"/>
  <c r="AX305"/>
  <c r="AP305" s="1"/>
  <c r="AW331"/>
  <c r="AX331"/>
  <c r="AP331" s="1"/>
  <c r="AW315"/>
  <c r="AX315"/>
  <c r="AP315" s="1"/>
  <c r="AW757"/>
  <c r="AX757"/>
  <c r="AP757" s="1"/>
  <c r="AW616"/>
  <c r="AX616" s="1"/>
  <c r="AP616" s="1"/>
  <c r="AW652"/>
  <c r="AX652" s="1"/>
  <c r="AP652" s="1"/>
  <c r="AW678"/>
  <c r="AX678" s="1"/>
  <c r="AP678" s="1"/>
  <c r="AW714"/>
  <c r="AX714" s="1"/>
  <c r="AP714" s="1"/>
  <c r="AW746"/>
  <c r="AX746"/>
  <c r="AP746" s="1"/>
  <c r="AW766"/>
  <c r="AX766"/>
  <c r="AP766" s="1"/>
  <c r="AW330"/>
  <c r="AX330"/>
  <c r="AP330" s="1"/>
  <c r="AW317"/>
  <c r="AX317" s="1"/>
  <c r="AP317" s="1"/>
  <c r="AW329"/>
  <c r="AW333"/>
  <c r="AX333"/>
  <c r="AP333" s="1"/>
  <c r="AW377"/>
  <c r="AX377" s="1"/>
  <c r="AP377" s="1"/>
  <c r="AW381"/>
  <c r="AX381" s="1"/>
  <c r="AP381" s="1"/>
  <c r="AW395"/>
  <c r="AX395" s="1"/>
  <c r="AP395" s="1"/>
  <c r="AW399"/>
  <c r="AX399" s="1"/>
  <c r="AP399" s="1"/>
  <c r="AW441"/>
  <c r="AX441"/>
  <c r="AP441" s="1"/>
  <c r="AW510"/>
  <c r="AX510"/>
  <c r="AP510" s="1"/>
  <c r="AW314"/>
  <c r="AX314"/>
  <c r="AP314" s="1"/>
  <c r="AW378"/>
  <c r="AX378"/>
  <c r="AP378" s="1"/>
  <c r="AW436"/>
  <c r="AX436" s="1"/>
  <c r="AP436" s="1"/>
  <c r="AW486"/>
  <c r="AX486" s="1"/>
  <c r="AP486" s="1"/>
  <c r="AW516"/>
  <c r="AX516"/>
  <c r="AP516" s="1"/>
  <c r="AW321"/>
  <c r="AX321"/>
  <c r="AP321" s="1"/>
  <c r="AW325"/>
  <c r="AX325" s="1"/>
  <c r="AP325" s="1"/>
  <c r="AW301"/>
  <c r="AX301" s="1"/>
  <c r="AP301" s="1"/>
  <c r="AW335"/>
  <c r="AX335" s="1"/>
  <c r="AP335" s="1"/>
  <c r="AW347"/>
  <c r="AX347" s="1"/>
  <c r="AP347" s="1"/>
  <c r="AW299"/>
  <c r="AX299"/>
  <c r="AP299" s="1"/>
  <c r="AW291"/>
  <c r="AX291"/>
  <c r="AP291" s="1"/>
  <c r="AW539"/>
  <c r="AX539"/>
  <c r="AP539" s="1"/>
  <c r="AW557"/>
  <c r="AX557"/>
  <c r="AP557" s="1"/>
  <c r="AW491"/>
  <c r="AX491" s="1"/>
  <c r="AP491" s="1"/>
  <c r="AW467"/>
  <c r="AX467" s="1"/>
  <c r="AP467" s="1"/>
  <c r="AW459"/>
  <c r="AX459" s="1"/>
  <c r="AP459" s="1"/>
  <c r="AW419"/>
  <c r="AX419" s="1"/>
  <c r="AP419" s="1"/>
  <c r="AW401"/>
  <c r="AX401"/>
  <c r="AP401" s="1"/>
  <c r="AW519"/>
  <c r="AX519"/>
  <c r="AP519" s="1"/>
  <c r="AW642"/>
  <c r="AX642" s="1"/>
  <c r="AP642" s="1"/>
  <c r="AW638"/>
  <c r="AX638" s="1"/>
  <c r="AP638" s="1"/>
  <c r="AW651"/>
  <c r="AX651"/>
  <c r="AP651" s="1"/>
  <c r="AW567"/>
  <c r="AX567" s="1"/>
  <c r="AP567" s="1"/>
  <c r="AW435"/>
  <c r="AX435" s="1"/>
  <c r="AP435" s="1"/>
  <c r="AW463"/>
  <c r="AX463" s="1"/>
  <c r="AP463" s="1"/>
  <c r="AW535"/>
  <c r="AX535"/>
  <c r="AP535" s="1"/>
  <c r="AW531"/>
  <c r="AX531" s="1"/>
  <c r="AP531" s="1"/>
  <c r="AW571"/>
  <c r="AX571" s="1"/>
  <c r="AP571" s="1"/>
  <c r="AW611"/>
  <c r="AX611" s="1"/>
  <c r="AP611" s="1"/>
  <c r="AW716"/>
  <c r="AX716"/>
  <c r="AP716" s="1"/>
  <c r="AW720"/>
  <c r="AX720" s="1"/>
  <c r="AP720" s="1"/>
  <c r="AW734"/>
  <c r="AX734" s="1"/>
  <c r="AP734" s="1"/>
  <c r="AW760"/>
  <c r="AX760" s="1"/>
  <c r="AP760" s="1"/>
  <c r="AW706"/>
  <c r="AX706"/>
  <c r="AP706" s="1"/>
  <c r="AW807"/>
  <c r="AW767"/>
  <c r="AX767" s="1"/>
  <c r="AP767" s="1"/>
  <c r="AW741"/>
  <c r="AX741" s="1"/>
  <c r="AP741" s="1"/>
  <c r="AW901"/>
  <c r="AW870"/>
  <c r="AW723"/>
  <c r="AX723"/>
  <c r="AP723" s="1"/>
  <c r="AW747"/>
  <c r="AX747" s="1"/>
  <c r="AP747" s="1"/>
  <c r="AW815"/>
  <c r="AW759"/>
  <c r="AX759" s="1"/>
  <c r="AP759" s="1"/>
  <c r="AW751"/>
  <c r="AX751" s="1"/>
  <c r="AP751" s="1"/>
  <c r="AW555"/>
  <c r="AX555" s="1"/>
  <c r="AP555" s="1"/>
  <c r="AW561"/>
  <c r="AX561"/>
  <c r="AP561" s="1"/>
  <c r="AW585"/>
  <c r="AX585" s="1"/>
  <c r="AP585" s="1"/>
  <c r="AW589"/>
  <c r="AX589" s="1"/>
  <c r="AP589" s="1"/>
  <c r="AW718"/>
  <c r="AX718" s="1"/>
  <c r="AP718" s="1"/>
  <c r="AW810"/>
  <c r="AW858"/>
  <c r="AW615"/>
  <c r="AX615"/>
  <c r="AP615" s="1"/>
  <c r="AW846"/>
  <c r="AW251"/>
  <c r="AX251"/>
  <c r="AP251" s="1"/>
  <c r="AW227"/>
  <c r="AX227" s="1"/>
  <c r="AP227" s="1"/>
  <c r="AW517"/>
  <c r="AX517" s="1"/>
  <c r="AP517" s="1"/>
  <c r="AW547"/>
  <c r="AX547" s="1"/>
  <c r="AP547" s="1"/>
  <c r="AW549"/>
  <c r="AX549"/>
  <c r="AP549" s="1"/>
  <c r="AW479"/>
  <c r="AX479" s="1"/>
  <c r="AP479" s="1"/>
  <c r="AW359"/>
  <c r="AX359" s="1"/>
  <c r="AP359" s="1"/>
  <c r="AW698"/>
  <c r="AX698" s="1"/>
  <c r="AP698" s="1"/>
  <c r="AW667"/>
  <c r="AX667" s="1"/>
  <c r="AP667" s="1"/>
  <c r="AW614"/>
  <c r="AX614" s="1"/>
  <c r="AP614" s="1"/>
  <c r="AW679"/>
  <c r="AX679"/>
  <c r="AP679" s="1"/>
  <c r="AW548"/>
  <c r="AX548" s="1"/>
  <c r="AP548" s="1"/>
  <c r="AW564"/>
  <c r="AX564" s="1"/>
  <c r="AP564" s="1"/>
  <c r="AW630"/>
  <c r="AX630" s="1"/>
  <c r="AP630" s="1"/>
  <c r="AW495"/>
  <c r="AX495"/>
  <c r="AP495" s="1"/>
  <c r="AW588"/>
  <c r="AX588" s="1"/>
  <c r="AP588" s="1"/>
  <c r="AW584"/>
  <c r="AX584" s="1"/>
  <c r="AP584" s="1"/>
  <c r="AW524"/>
  <c r="AX524" s="1"/>
  <c r="AP524" s="1"/>
  <c r="AW391"/>
  <c r="AX391"/>
  <c r="AP391" s="1"/>
  <c r="AW598"/>
  <c r="AX598" s="1"/>
  <c r="AP598" s="1"/>
  <c r="AW563"/>
  <c r="AX563" s="1"/>
  <c r="AP563" s="1"/>
  <c r="AW643"/>
  <c r="AX643" s="1"/>
  <c r="AP643" s="1"/>
  <c r="AW982"/>
  <c r="AW812"/>
  <c r="AW876"/>
  <c r="AW930"/>
  <c r="AW730"/>
  <c r="AX730"/>
  <c r="AP730" s="1"/>
  <c r="AW764"/>
  <c r="AX764" s="1"/>
  <c r="AP764" s="1"/>
  <c r="AW856"/>
  <c r="AX856" s="1"/>
  <c r="AP856" s="1"/>
  <c r="AW830"/>
  <c r="AX830"/>
  <c r="AP830" s="1"/>
  <c r="AW742"/>
  <c r="AX742"/>
  <c r="AP742" s="1"/>
  <c r="AW715"/>
  <c r="AX715" s="1"/>
  <c r="AP715" s="1"/>
  <c r="AW763"/>
  <c r="AX763" s="1"/>
  <c r="AP763" s="1"/>
  <c r="AW835"/>
  <c r="AX835"/>
  <c r="AP835" s="1"/>
  <c r="AW863"/>
  <c r="AX863" s="1"/>
  <c r="AP863" s="1"/>
  <c r="AW74"/>
  <c r="AX74" s="1"/>
  <c r="AP74" s="1"/>
  <c r="AW682"/>
  <c r="AX682" s="1"/>
  <c r="AP682" s="1"/>
  <c r="AW710"/>
  <c r="AX710" s="1"/>
  <c r="AP710" s="1"/>
  <c r="AW750"/>
  <c r="AX750"/>
  <c r="AP750" s="1"/>
  <c r="AW762"/>
  <c r="AX762" s="1"/>
  <c r="AP762" s="1"/>
  <c r="AW814"/>
  <c r="AX814" s="1"/>
  <c r="AP814" s="1"/>
  <c r="AW438"/>
  <c r="AX438" s="1"/>
  <c r="AP438" s="1"/>
  <c r="AW456"/>
  <c r="AX456"/>
  <c r="AP456" s="1"/>
  <c r="AW478"/>
  <c r="AX478"/>
  <c r="AP478" s="1"/>
  <c r="AW361"/>
  <c r="AX361" s="1"/>
  <c r="AP361" s="1"/>
  <c r="AW367"/>
  <c r="AX367" s="1"/>
  <c r="AP367" s="1"/>
  <c r="AW411"/>
  <c r="AX411"/>
  <c r="AP411" s="1"/>
  <c r="AW415"/>
  <c r="AX415" s="1"/>
  <c r="AP415" s="1"/>
  <c r="AW425"/>
  <c r="AX425" s="1"/>
  <c r="AP425" s="1"/>
  <c r="AW429"/>
  <c r="AX429" s="1"/>
  <c r="AP429" s="1"/>
  <c r="AW285"/>
  <c r="AX285"/>
  <c r="AP285" s="1"/>
  <c r="AW293"/>
  <c r="AX293"/>
  <c r="AP293" s="1"/>
  <c r="AW452"/>
  <c r="AX452" s="1"/>
  <c r="AP452" s="1"/>
  <c r="AW494"/>
  <c r="AX494" s="1"/>
  <c r="AP494" s="1"/>
  <c r="AW297"/>
  <c r="AX297"/>
  <c r="AP297" s="1"/>
  <c r="AW309"/>
  <c r="AX309"/>
  <c r="AP309" s="1"/>
  <c r="AW339"/>
  <c r="AX339"/>
  <c r="AP339" s="1"/>
  <c r="AW343"/>
  <c r="AX343" s="1"/>
  <c r="AP343" s="1"/>
  <c r="AW371"/>
  <c r="AX371" s="1"/>
  <c r="AP371" s="1"/>
  <c r="AW373"/>
  <c r="AX373" s="1"/>
  <c r="AP373" s="1"/>
  <c r="AW307"/>
  <c r="AX307" s="1"/>
  <c r="AP307" s="1"/>
  <c r="AW287"/>
  <c r="AX287"/>
  <c r="AP287" s="1"/>
  <c r="AW275"/>
  <c r="AX275" s="1"/>
  <c r="AP275" s="1"/>
  <c r="AW342"/>
  <c r="AX342" s="1"/>
  <c r="AP342" s="1"/>
  <c r="AW470"/>
  <c r="AX470" s="1"/>
  <c r="AP470" s="1"/>
  <c r="AW290"/>
  <c r="AX290" s="1"/>
  <c r="AP290" s="1"/>
  <c r="AW348"/>
  <c r="AX348"/>
  <c r="AP348" s="1"/>
  <c r="AW380"/>
  <c r="AX380"/>
  <c r="AP380" s="1"/>
  <c r="AW581"/>
  <c r="AX581"/>
  <c r="AP581" s="1"/>
  <c r="AW593"/>
  <c r="AX593"/>
  <c r="AP593" s="1"/>
  <c r="AW597"/>
  <c r="AX597" s="1"/>
  <c r="AP597" s="1"/>
  <c r="AW362"/>
  <c r="AX362" s="1"/>
  <c r="AP362" s="1"/>
  <c r="AW282"/>
  <c r="AX282" s="1"/>
  <c r="AP282" s="1"/>
  <c r="AW292"/>
  <c r="AX292" s="1"/>
  <c r="AP292" s="1"/>
  <c r="AW468"/>
  <c r="AX468"/>
  <c r="AP468" s="1"/>
  <c r="AW476"/>
  <c r="AX476"/>
  <c r="AP476" s="1"/>
  <c r="AW502"/>
  <c r="AX502" s="1"/>
  <c r="AP502" s="1"/>
  <c r="AW508"/>
  <c r="AX508" s="1"/>
  <c r="AP508" s="1"/>
  <c r="AW313"/>
  <c r="AX313"/>
  <c r="AP313" s="1"/>
  <c r="AW445"/>
  <c r="AX445"/>
  <c r="AP445" s="1"/>
  <c r="AW337"/>
  <c r="AX337"/>
  <c r="AP337" s="1"/>
  <c r="AW341"/>
  <c r="AX341"/>
  <c r="AP341" s="1"/>
  <c r="AW303"/>
  <c r="AX303" s="1"/>
  <c r="AP303" s="1"/>
  <c r="AW295"/>
  <c r="AX295" s="1"/>
  <c r="AP295" s="1"/>
  <c r="AW283"/>
  <c r="AX283" s="1"/>
  <c r="AP283" s="1"/>
  <c r="AW372"/>
  <c r="AX372" s="1"/>
  <c r="AP372" s="1"/>
  <c r="AW296"/>
  <c r="AX296"/>
  <c r="AP296" s="1"/>
  <c r="AW422"/>
  <c r="AX422"/>
  <c r="AP422" s="1"/>
  <c r="AW353"/>
  <c r="AX353"/>
  <c r="AP353" s="1"/>
  <c r="AW357"/>
  <c r="AX357"/>
  <c r="AP357" s="1"/>
  <c r="AW385"/>
  <c r="AX385" s="1"/>
  <c r="AP385" s="1"/>
  <c r="AW389"/>
  <c r="AX389" s="1"/>
  <c r="AP389" s="1"/>
  <c r="AW417"/>
  <c r="AX417" s="1"/>
  <c r="AP417" s="1"/>
  <c r="AW421"/>
  <c r="AX421" s="1"/>
  <c r="AP421" s="1"/>
  <c r="AW449"/>
  <c r="AX449"/>
  <c r="AP449" s="1"/>
  <c r="AW277"/>
  <c r="AX277"/>
  <c r="AP277" s="1"/>
  <c r="AW340"/>
  <c r="AX340"/>
  <c r="AP340" s="1"/>
  <c r="AW410"/>
  <c r="AX410"/>
  <c r="AP410" s="1"/>
  <c r="AW500"/>
  <c r="AX500" s="1"/>
  <c r="AP500" s="1"/>
  <c r="AW316"/>
  <c r="AX316" s="1"/>
  <c r="AP316" s="1"/>
  <c r="AW418"/>
  <c r="AX418" s="1"/>
  <c r="AP418" s="1"/>
  <c r="AW444"/>
  <c r="AX444" s="1"/>
  <c r="AP444" s="1"/>
  <c r="AW525"/>
  <c r="AX525"/>
  <c r="AP525" s="1"/>
  <c r="AW632"/>
  <c r="AX632"/>
  <c r="AP632" s="1"/>
  <c r="AW683"/>
  <c r="AX683" s="1"/>
  <c r="AP683" s="1"/>
  <c r="AW691"/>
  <c r="AX691" s="1"/>
  <c r="AP691" s="1"/>
  <c r="AW322"/>
  <c r="AX322"/>
  <c r="AP322" s="1"/>
  <c r="AW644"/>
  <c r="AX644"/>
  <c r="AP644" s="1"/>
  <c r="AW655"/>
  <c r="AX655" s="1"/>
  <c r="AP655" s="1"/>
  <c r="AW695"/>
  <c r="AX695" s="1"/>
  <c r="AP695" s="1"/>
  <c r="AW618"/>
  <c r="AX618"/>
  <c r="AP618" s="1"/>
  <c r="AW558"/>
  <c r="AX558" s="1"/>
  <c r="AP558" s="1"/>
  <c r="AW554"/>
  <c r="AX554" s="1"/>
  <c r="AP554" s="1"/>
  <c r="AW534"/>
  <c r="AX534" s="1"/>
  <c r="AP534" s="1"/>
  <c r="AW530"/>
  <c r="AX530"/>
  <c r="AP530" s="1"/>
  <c r="AW469"/>
  <c r="AX469"/>
  <c r="AP469" s="1"/>
  <c r="AW465"/>
  <c r="AX465" s="1"/>
  <c r="AP465" s="1"/>
  <c r="AW383"/>
  <c r="AX383" s="1"/>
  <c r="AP383" s="1"/>
  <c r="AW582"/>
  <c r="AX582"/>
  <c r="AP582" s="1"/>
  <c r="AW776"/>
  <c r="AX776" s="1"/>
  <c r="AP776" s="1"/>
  <c r="AW780"/>
  <c r="AX780" s="1"/>
  <c r="AP780" s="1"/>
  <c r="AW840"/>
  <c r="AX840" s="1"/>
  <c r="AP840" s="1"/>
  <c r="AW844"/>
  <c r="AX844"/>
  <c r="AP844" s="1"/>
  <c r="AW894"/>
  <c r="AX894" s="1"/>
  <c r="AP894" s="1"/>
  <c r="AW854"/>
  <c r="AX854"/>
  <c r="AP854" s="1"/>
  <c r="AW732"/>
  <c r="AX732" s="1"/>
  <c r="AP732" s="1"/>
  <c r="AW795"/>
  <c r="AX795" s="1"/>
  <c r="AP795" s="1"/>
  <c r="AW803"/>
  <c r="AX803" s="1"/>
  <c r="AP803" s="1"/>
  <c r="AW827"/>
  <c r="AX827"/>
  <c r="AP827" s="1"/>
  <c r="AW871"/>
  <c r="AX871" s="1"/>
  <c r="AP871" s="1"/>
  <c r="AW831"/>
  <c r="AX831" s="1"/>
  <c r="AP831" s="1"/>
  <c r="AW802"/>
  <c r="AX802" s="1"/>
  <c r="AP802" s="1"/>
  <c r="AW897"/>
  <c r="AX897" s="1"/>
  <c r="AP897" s="1"/>
  <c r="AW790"/>
  <c r="AX790" s="1"/>
  <c r="AP790" s="1"/>
  <c r="AW878"/>
  <c r="AX878"/>
  <c r="AP878" s="1"/>
  <c r="AW787"/>
  <c r="AX787" s="1"/>
  <c r="AP787" s="1"/>
  <c r="AW811"/>
  <c r="AX811" s="1"/>
  <c r="AP811" s="1"/>
  <c r="AW843"/>
  <c r="AX843" s="1"/>
  <c r="AP843" s="1"/>
  <c r="AW887"/>
  <c r="AX887" s="1"/>
  <c r="AP887" s="1"/>
  <c r="AW879"/>
  <c r="AX879" s="1"/>
  <c r="AP879" s="1"/>
  <c r="AW703"/>
  <c r="AX703"/>
  <c r="AP703" s="1"/>
  <c r="AW882"/>
  <c r="AX882" s="1"/>
  <c r="AP882" s="1"/>
  <c r="AW909"/>
  <c r="AX909" s="1"/>
  <c r="AP909" s="1"/>
  <c r="AW544"/>
  <c r="AX544" s="1"/>
  <c r="AP544" s="1"/>
  <c r="AW560"/>
  <c r="AX560"/>
  <c r="AP560" s="1"/>
  <c r="AW604"/>
  <c r="AX604" s="1"/>
  <c r="AP604" s="1"/>
  <c r="AW660"/>
  <c r="AX660" s="1"/>
  <c r="AP660" s="1"/>
  <c r="AW686"/>
  <c r="AX686" s="1"/>
  <c r="AP686" s="1"/>
  <c r="AW690"/>
  <c r="AX690"/>
  <c r="AP690" s="1"/>
  <c r="AW866"/>
  <c r="AX866" s="1"/>
  <c r="AP866" s="1"/>
  <c r="AW601"/>
  <c r="AX601" s="1"/>
  <c r="AP601" s="1"/>
  <c r="AW605"/>
  <c r="AX605" s="1"/>
  <c r="AP605" s="1"/>
  <c r="AW619"/>
  <c r="AX619" s="1"/>
  <c r="AP619" s="1"/>
  <c r="AW542"/>
  <c r="AX542" s="1"/>
  <c r="AP542" s="1"/>
  <c r="AW586"/>
  <c r="AX586" s="1"/>
  <c r="AP586" s="1"/>
  <c r="AW523"/>
  <c r="AX523" s="1"/>
  <c r="AP523" s="1"/>
  <c r="AW569"/>
  <c r="AX569" s="1"/>
  <c r="AP569" s="1"/>
  <c r="AW471"/>
  <c r="AX471" s="1"/>
  <c r="AP471" s="1"/>
  <c r="AW443"/>
  <c r="AX443"/>
  <c r="AP443" s="1"/>
  <c r="AW427"/>
  <c r="AX427" s="1"/>
  <c r="AP427" s="1"/>
  <c r="AW379"/>
  <c r="AX379" s="1"/>
  <c r="AP379" s="1"/>
  <c r="AW318"/>
  <c r="AX318" s="1"/>
  <c r="AP318" s="1"/>
  <c r="AW590"/>
  <c r="AX590"/>
  <c r="AP590" s="1"/>
  <c r="AW575"/>
  <c r="AX575" s="1"/>
  <c r="AP575" s="1"/>
  <c r="AW671"/>
  <c r="AX671" s="1"/>
  <c r="AP671" s="1"/>
  <c r="AW659"/>
  <c r="AX659" s="1"/>
  <c r="AP659" s="1"/>
  <c r="AW369"/>
  <c r="AX369"/>
  <c r="AP369" s="1"/>
  <c r="AW409"/>
  <c r="AX409"/>
  <c r="AP409" s="1"/>
  <c r="AW475"/>
  <c r="AX475" s="1"/>
  <c r="AP475" s="1"/>
  <c r="AW520"/>
  <c r="AX520" s="1"/>
  <c r="AP520" s="1"/>
  <c r="AW501"/>
  <c r="AX501"/>
  <c r="AP501" s="1"/>
  <c r="AW497"/>
  <c r="AX497" s="1"/>
  <c r="AP497" s="1"/>
  <c r="AW447"/>
  <c r="AX447" s="1"/>
  <c r="AP447" s="1"/>
  <c r="AW1176"/>
  <c r="AW906"/>
  <c r="AX906" s="1"/>
  <c r="AP906" s="1"/>
  <c r="AW954"/>
  <c r="AX954" s="1"/>
  <c r="AP954" s="1"/>
  <c r="AW1143"/>
  <c r="AW1060"/>
  <c r="AX1060"/>
  <c r="AP1060" s="1"/>
  <c r="AW934"/>
  <c r="AX934"/>
  <c r="AP934" s="1"/>
  <c r="AW974"/>
  <c r="AX974"/>
  <c r="AP974" s="1"/>
  <c r="AW978"/>
  <c r="AX978" s="1"/>
  <c r="AP978" s="1"/>
  <c r="AW1039"/>
  <c r="AW744"/>
  <c r="AX744"/>
  <c r="AP744" s="1"/>
  <c r="AW748"/>
  <c r="AX748" s="1"/>
  <c r="AP748" s="1"/>
  <c r="AW808"/>
  <c r="AX808" s="1"/>
  <c r="AP808" s="1"/>
  <c r="AW902"/>
  <c r="AX902" s="1"/>
  <c r="AP902" s="1"/>
  <c r="BH1180"/>
  <c r="AZ1180" s="1"/>
  <c r="BH1184"/>
  <c r="AZ1184" s="1"/>
  <c r="BH1172"/>
  <c r="AZ1172" s="1"/>
  <c r="BH1040"/>
  <c r="AZ1040" s="1"/>
  <c r="BH1042"/>
  <c r="AZ1042" s="1"/>
  <c r="BH1144"/>
  <c r="AZ1144" s="1"/>
  <c r="BH1146"/>
  <c r="AZ1146" s="1"/>
  <c r="BH1052"/>
  <c r="AZ1052" s="1"/>
  <c r="BH1054"/>
  <c r="AZ1054" s="1"/>
  <c r="BH1148"/>
  <c r="AZ1148" s="1"/>
  <c r="BH1150"/>
  <c r="AZ1150" s="1"/>
  <c r="BH715"/>
  <c r="AZ715" s="1"/>
  <c r="BH716"/>
  <c r="AZ716" s="1"/>
  <c r="BH691"/>
  <c r="AZ691" s="1"/>
  <c r="BH693"/>
  <c r="AZ693" s="1"/>
  <c r="BH707"/>
  <c r="AZ707" s="1"/>
  <c r="BH709"/>
  <c r="AZ709" s="1"/>
  <c r="BH688"/>
  <c r="AZ688" s="1"/>
  <c r="BH698"/>
  <c r="AZ698" s="1"/>
  <c r="BH700"/>
  <c r="AZ700" s="1"/>
  <c r="BH239"/>
  <c r="AZ239" s="1"/>
  <c r="BH151"/>
  <c r="AZ151" s="1"/>
  <c r="BH187"/>
  <c r="AZ187" s="1"/>
  <c r="BH118"/>
  <c r="AZ118" s="1"/>
  <c r="BH184"/>
  <c r="AZ184" s="1"/>
  <c r="BH212"/>
  <c r="AZ212" s="1"/>
  <c r="BH251"/>
  <c r="AZ251" s="1"/>
  <c r="BH230"/>
  <c r="AZ230" s="1"/>
  <c r="BH234"/>
  <c r="AZ234" s="1"/>
  <c r="BH266"/>
  <c r="AZ266" s="1"/>
  <c r="BH334"/>
  <c r="AZ334" s="1"/>
  <c r="BH123"/>
  <c r="AZ123" s="1"/>
  <c r="BH131"/>
  <c r="AZ131" s="1"/>
  <c r="BH165"/>
  <c r="AZ165" s="1"/>
  <c r="BH1171"/>
  <c r="AZ1171" s="1"/>
  <c r="BH1175"/>
  <c r="AZ1175" s="1"/>
  <c r="BH145"/>
  <c r="AZ145" s="1"/>
  <c r="BH188"/>
  <c r="AZ188" s="1"/>
  <c r="BH113"/>
  <c r="AZ113" s="1"/>
  <c r="BH100"/>
  <c r="AZ100" s="1"/>
  <c r="BH102"/>
  <c r="AZ102" s="1"/>
  <c r="BH91"/>
  <c r="AZ91" s="1"/>
  <c r="BH93"/>
  <c r="AZ93" s="1"/>
  <c r="BH289"/>
  <c r="AZ289" s="1"/>
  <c r="BH326"/>
  <c r="AZ326" s="1"/>
  <c r="BH127"/>
  <c r="AZ127" s="1"/>
  <c r="BH1201"/>
  <c r="AZ1201" s="1"/>
  <c r="BH1181"/>
  <c r="AZ1181" s="1"/>
  <c r="BH1197"/>
  <c r="AZ1197" s="1"/>
  <c r="BH39"/>
  <c r="AZ39" s="1"/>
  <c r="BH1075"/>
  <c r="AZ1075" s="1"/>
  <c r="BH1103"/>
  <c r="AZ1103" s="1"/>
  <c r="BH644"/>
  <c r="AZ644" s="1"/>
  <c r="BH860"/>
  <c r="AZ860" s="1"/>
  <c r="BH868"/>
  <c r="AZ868" s="1"/>
  <c r="BH970"/>
  <c r="AZ970" s="1"/>
  <c r="BH974"/>
  <c r="AZ974" s="1"/>
  <c r="BH996"/>
  <c r="AZ996" s="1"/>
  <c r="BH1206"/>
  <c r="AZ1206" s="1"/>
  <c r="BH1210"/>
  <c r="AZ1210" s="1"/>
  <c r="BH870"/>
  <c r="AZ870" s="1"/>
  <c r="BH896"/>
  <c r="AZ896" s="1"/>
  <c r="BH904"/>
  <c r="AZ904" s="1"/>
  <c r="BH1174"/>
  <c r="AZ1174" s="1"/>
  <c r="BH1178"/>
  <c r="AZ1178" s="1"/>
  <c r="BH568"/>
  <c r="AZ568" s="1"/>
  <c r="BH570"/>
  <c r="AZ570" s="1"/>
  <c r="BH584"/>
  <c r="AZ584" s="1"/>
  <c r="BH632"/>
  <c r="AZ632" s="1"/>
  <c r="BH1066"/>
  <c r="AZ1066" s="1"/>
  <c r="BH1130"/>
  <c r="AZ1130" s="1"/>
  <c r="BH1160"/>
  <c r="AZ1160" s="1"/>
  <c r="BH1070"/>
  <c r="AZ1070" s="1"/>
  <c r="BH1134"/>
  <c r="AZ1134" s="1"/>
  <c r="BH1164"/>
  <c r="AZ1164" s="1"/>
  <c r="BH859"/>
  <c r="AZ859" s="1"/>
  <c r="BH685"/>
  <c r="AZ685" s="1"/>
  <c r="BH699"/>
  <c r="AZ699" s="1"/>
  <c r="BH662"/>
  <c r="AZ662" s="1"/>
  <c r="BH706"/>
  <c r="AZ706" s="1"/>
  <c r="BH708"/>
  <c r="AZ708" s="1"/>
  <c r="BH360"/>
  <c r="AZ360" s="1"/>
  <c r="BH203"/>
  <c r="AZ203" s="1"/>
  <c r="BH170"/>
  <c r="AZ170" s="1"/>
  <c r="BH172"/>
  <c r="AZ172" s="1"/>
  <c r="BH262"/>
  <c r="AZ262" s="1"/>
  <c r="BH278"/>
  <c r="AZ278" s="1"/>
  <c r="BH221"/>
  <c r="AZ221" s="1"/>
  <c r="BH366"/>
  <c r="AZ366" s="1"/>
  <c r="BH147"/>
  <c r="AZ147" s="1"/>
  <c r="BH149"/>
  <c r="AZ149" s="1"/>
  <c r="BH171"/>
  <c r="AZ171" s="1"/>
  <c r="BH549"/>
  <c r="AZ549" s="1"/>
  <c r="BH175"/>
  <c r="AZ175" s="1"/>
  <c r="BH177"/>
  <c r="AZ177" s="1"/>
  <c r="BH195"/>
  <c r="AZ195" s="1"/>
  <c r="BH197"/>
  <c r="AZ197" s="1"/>
  <c r="BH206"/>
  <c r="AZ206" s="1"/>
  <c r="BH119"/>
  <c r="AZ119" s="1"/>
  <c r="BH117"/>
  <c r="AZ117" s="1"/>
  <c r="BH84"/>
  <c r="AZ84" s="1"/>
  <c r="BH73"/>
  <c r="AZ73" s="1"/>
  <c r="BH75"/>
  <c r="AZ75" s="1"/>
  <c r="BH77"/>
  <c r="AZ77" s="1"/>
  <c r="BH103"/>
  <c r="AZ103" s="1"/>
  <c r="BH223"/>
  <c r="AZ223" s="1"/>
  <c r="BH357"/>
  <c r="AZ357" s="1"/>
  <c r="BH290"/>
  <c r="AZ290" s="1"/>
  <c r="BH1207"/>
  <c r="AZ1207" s="1"/>
  <c r="BH1189"/>
  <c r="AZ1189" s="1"/>
  <c r="BH44"/>
  <c r="AZ44" s="1"/>
  <c r="BH1091"/>
  <c r="AZ1091" s="1"/>
  <c r="BH1155"/>
  <c r="AZ1155" s="1"/>
  <c r="BH1159"/>
  <c r="AZ1159" s="1"/>
  <c r="BH884"/>
  <c r="AZ884" s="1"/>
  <c r="BH888"/>
  <c r="AZ888" s="1"/>
  <c r="BH956"/>
  <c r="AZ956" s="1"/>
  <c r="BH962"/>
  <c r="AZ962" s="1"/>
  <c r="BH1008"/>
  <c r="AZ1008" s="1"/>
  <c r="BH1026"/>
  <c r="AZ1026" s="1"/>
  <c r="BH1194"/>
  <c r="AZ1194" s="1"/>
  <c r="BH889"/>
  <c r="AZ889" s="1"/>
  <c r="BH893"/>
  <c r="AZ893" s="1"/>
  <c r="BH897"/>
  <c r="AZ897" s="1"/>
  <c r="BH972"/>
  <c r="AZ972" s="1"/>
  <c r="BH998"/>
  <c r="AZ998" s="1"/>
  <c r="BH1190"/>
  <c r="AZ1190" s="1"/>
  <c r="BH865"/>
  <c r="AZ865" s="1"/>
  <c r="BH580"/>
  <c r="AZ580" s="1"/>
  <c r="BH590"/>
  <c r="AZ590" s="1"/>
  <c r="BH592"/>
  <c r="AZ592" s="1"/>
  <c r="AW88"/>
  <c r="AX88"/>
  <c r="AP88" s="1"/>
  <c r="AW89"/>
  <c r="AX89"/>
  <c r="AP89" s="1"/>
  <c r="AW97"/>
  <c r="AX97"/>
  <c r="AP97" s="1"/>
  <c r="AW93"/>
  <c r="AX93"/>
  <c r="AP93" s="1"/>
  <c r="AW209"/>
  <c r="AX209" s="1"/>
  <c r="AP209" s="1"/>
  <c r="AW109"/>
  <c r="AX109" s="1"/>
  <c r="AP109" s="1"/>
  <c r="AW129"/>
  <c r="AX129" s="1"/>
  <c r="AP129" s="1"/>
  <c r="AW105"/>
  <c r="AX105" s="1"/>
  <c r="AP105" s="1"/>
  <c r="AW113"/>
  <c r="AX113"/>
  <c r="AP113" s="1"/>
  <c r="AW137"/>
  <c r="AX137"/>
  <c r="AP137" s="1"/>
  <c r="AW124"/>
  <c r="AX124"/>
  <c r="AP124" s="1"/>
  <c r="AW148"/>
  <c r="AX148"/>
  <c r="AP148" s="1"/>
  <c r="AW156"/>
  <c r="AX156" s="1"/>
  <c r="AP156" s="1"/>
  <c r="AW180"/>
  <c r="AX180" s="1"/>
  <c r="AP180" s="1"/>
  <c r="AW155"/>
  <c r="AX155" s="1"/>
  <c r="AP155" s="1"/>
  <c r="AW261"/>
  <c r="AX261" s="1"/>
  <c r="AP261" s="1"/>
  <c r="AW197"/>
  <c r="AX197"/>
  <c r="AP197" s="1"/>
  <c r="AW247"/>
  <c r="AX247"/>
  <c r="AP247" s="1"/>
  <c r="AW243"/>
  <c r="AX243"/>
  <c r="AP243" s="1"/>
  <c r="AW235"/>
  <c r="AX235"/>
  <c r="AP235" s="1"/>
  <c r="AW211"/>
  <c r="AX211" s="1"/>
  <c r="AP211" s="1"/>
  <c r="AW203"/>
  <c r="AX203" s="1"/>
  <c r="AP203" s="1"/>
  <c r="AW231"/>
  <c r="AX231" s="1"/>
  <c r="AP231" s="1"/>
  <c r="AW215"/>
  <c r="AX215" s="1"/>
  <c r="AP215" s="1"/>
  <c r="AW263"/>
  <c r="AX263"/>
  <c r="AP263" s="1"/>
  <c r="AW239"/>
  <c r="AX239"/>
  <c r="AP239" s="1"/>
  <c r="AW204"/>
  <c r="AX204"/>
  <c r="AP204" s="1"/>
  <c r="AW196"/>
  <c r="AX196"/>
  <c r="AP196" s="1"/>
  <c r="AW223"/>
  <c r="AX223" s="1"/>
  <c r="AP223" s="1"/>
  <c r="AW207"/>
  <c r="AX207" s="1"/>
  <c r="AP207" s="1"/>
  <c r="AW220"/>
  <c r="AX220" s="1"/>
  <c r="AP220" s="1"/>
  <c r="AW200"/>
  <c r="AX200" s="1"/>
  <c r="AP200" s="1"/>
  <c r="AW142"/>
  <c r="AX142"/>
  <c r="AP142" s="1"/>
  <c r="AW143"/>
  <c r="AX143"/>
  <c r="AP143" s="1"/>
  <c r="AW179"/>
  <c r="AX179"/>
  <c r="AP179" s="1"/>
  <c r="AW123"/>
  <c r="AX123"/>
  <c r="AP123" s="1"/>
  <c r="AW175"/>
  <c r="AX175" s="1"/>
  <c r="AP175" s="1"/>
  <c r="AW159"/>
  <c r="AX159" s="1"/>
  <c r="AP159" s="1"/>
  <c r="AW140"/>
  <c r="AX140" s="1"/>
  <c r="AP140" s="1"/>
  <c r="AW132"/>
  <c r="AX132" s="1"/>
  <c r="AP132" s="1"/>
  <c r="AW108"/>
  <c r="AX108"/>
  <c r="AP108" s="1"/>
  <c r="AW100"/>
  <c r="AX100"/>
  <c r="AP100" s="1"/>
  <c r="AW84"/>
  <c r="AW92"/>
  <c r="AX92" s="1"/>
  <c r="AP92" s="1"/>
  <c r="AW122"/>
  <c r="AX122" s="1"/>
  <c r="AP122" s="1"/>
  <c r="AW138"/>
  <c r="AX138" s="1"/>
  <c r="AP138" s="1"/>
  <c r="AW146"/>
  <c r="AX146"/>
  <c r="AP146" s="1"/>
  <c r="AW162"/>
  <c r="AX162"/>
  <c r="AP162" s="1"/>
  <c r="AW87"/>
  <c r="AW79"/>
  <c r="AX79" s="1"/>
  <c r="AP79" s="1"/>
  <c r="AW125"/>
  <c r="AX125" s="1"/>
  <c r="AP125" s="1"/>
  <c r="AW216"/>
  <c r="AX216" s="1"/>
  <c r="AP216" s="1"/>
  <c r="AW262"/>
  <c r="AX262"/>
  <c r="AP262" s="1"/>
  <c r="AW152"/>
  <c r="AX152"/>
  <c r="AP152" s="1"/>
  <c r="AW126"/>
  <c r="AX126" s="1"/>
  <c r="AP126" s="1"/>
  <c r="AW165"/>
  <c r="AX165"/>
  <c r="AP165" s="1"/>
  <c r="AW121"/>
  <c r="AX121" s="1"/>
  <c r="AP121" s="1"/>
  <c r="AW136"/>
  <c r="AX136" s="1"/>
  <c r="AP136" s="1"/>
  <c r="AW168"/>
  <c r="AX168" s="1"/>
  <c r="AP168" s="1"/>
  <c r="AW103"/>
  <c r="AX103" s="1"/>
  <c r="AP103" s="1"/>
  <c r="AW116"/>
  <c r="AX116"/>
  <c r="AP116" s="1"/>
  <c r="AW167"/>
  <c r="AX167"/>
  <c r="AP167" s="1"/>
  <c r="AW195"/>
  <c r="AX195"/>
  <c r="AP195" s="1"/>
  <c r="AW187"/>
  <c r="AX187"/>
  <c r="AP187" s="1"/>
  <c r="AW163"/>
  <c r="AX163" s="1"/>
  <c r="AP163" s="1"/>
  <c r="AW255"/>
  <c r="AX255" s="1"/>
  <c r="AP255" s="1"/>
  <c r="AW248"/>
  <c r="AX248" s="1"/>
  <c r="AP248" s="1"/>
  <c r="AW266"/>
  <c r="AX266" s="1"/>
  <c r="AP266" s="1"/>
  <c r="AW267"/>
  <c r="AX267" s="1"/>
  <c r="AP267" s="1"/>
  <c r="AW139"/>
  <c r="AX139" s="1"/>
  <c r="AP139" s="1"/>
  <c r="AW258"/>
  <c r="AX258"/>
  <c r="AP258" s="1"/>
  <c r="AW271"/>
  <c r="AX271"/>
  <c r="AP271" s="1"/>
  <c r="AW199"/>
  <c r="AX199" s="1"/>
  <c r="AP199" s="1"/>
  <c r="AW191"/>
  <c r="AX191" s="1"/>
  <c r="AP191" s="1"/>
  <c r="AW242"/>
  <c r="AX242" s="1"/>
  <c r="AP242" s="1"/>
  <c r="AW234"/>
  <c r="AX234" s="1"/>
  <c r="AP234" s="1"/>
  <c r="AW244"/>
  <c r="AX244"/>
  <c r="AP244" s="1"/>
  <c r="AW224"/>
  <c r="AX224"/>
  <c r="AP224" s="1"/>
  <c r="AW212"/>
  <c r="AX212"/>
  <c r="AP212" s="1"/>
  <c r="AW190"/>
  <c r="AX190"/>
  <c r="AP190" s="1"/>
  <c r="AW183"/>
  <c r="AX183" s="1"/>
  <c r="AP183" s="1"/>
  <c r="AW135"/>
  <c r="AX135" s="1"/>
  <c r="AP135" s="1"/>
  <c r="AW147"/>
  <c r="AX147" s="1"/>
  <c r="AP147" s="1"/>
  <c r="AW171"/>
  <c r="AX171" s="1"/>
  <c r="AP171" s="1"/>
  <c r="AW151"/>
  <c r="AX151"/>
  <c r="AP151" s="1"/>
  <c r="AW127"/>
  <c r="AX127"/>
  <c r="AP127" s="1"/>
  <c r="AW172"/>
  <c r="AX172"/>
  <c r="AP172" s="1"/>
  <c r="AW164"/>
  <c r="AX164"/>
  <c r="AP164" s="1"/>
  <c r="AW111"/>
  <c r="AX111" s="1"/>
  <c r="AP111" s="1"/>
  <c r="AW104"/>
  <c r="AX104" s="1"/>
  <c r="AP104" s="1"/>
  <c r="AW82"/>
  <c r="AW98"/>
  <c r="AX98"/>
  <c r="AP98" s="1"/>
  <c r="BG20"/>
  <c r="BH20"/>
  <c r="AZ20" s="1"/>
  <c r="BG17"/>
  <c r="BG15"/>
  <c r="BH15" s="1"/>
  <c r="AZ15" s="1"/>
  <c r="BH1074"/>
  <c r="AZ1074" s="1"/>
  <c r="BH1088"/>
  <c r="AZ1088" s="1"/>
  <c r="BH1090"/>
  <c r="AZ1090" s="1"/>
  <c r="BH1138"/>
  <c r="AZ1138" s="1"/>
  <c r="BH1152"/>
  <c r="AZ1152" s="1"/>
  <c r="BH1154"/>
  <c r="AZ1154" s="1"/>
  <c r="BH1044"/>
  <c r="AZ1044" s="1"/>
  <c r="BH1078"/>
  <c r="AZ1078" s="1"/>
  <c r="BH1092"/>
  <c r="AZ1092" s="1"/>
  <c r="BH1094"/>
  <c r="AZ1094" s="1"/>
  <c r="BH1108"/>
  <c r="AZ1108" s="1"/>
  <c r="BH1142"/>
  <c r="AZ1142" s="1"/>
  <c r="BH1156"/>
  <c r="AZ1156" s="1"/>
  <c r="BH1158"/>
  <c r="AZ1158" s="1"/>
  <c r="BH713"/>
  <c r="AZ713" s="1"/>
  <c r="BH657"/>
  <c r="AZ657" s="1"/>
  <c r="BH663"/>
  <c r="AZ663" s="1"/>
  <c r="BH665"/>
  <c r="AZ665" s="1"/>
  <c r="BH671"/>
  <c r="AZ671" s="1"/>
  <c r="BH689"/>
  <c r="AZ689" s="1"/>
  <c r="BH695"/>
  <c r="AZ695" s="1"/>
  <c r="BH697"/>
  <c r="AZ697" s="1"/>
  <c r="BH703"/>
  <c r="AZ703" s="1"/>
  <c r="BH666"/>
  <c r="AZ666" s="1"/>
  <c r="BH668"/>
  <c r="AZ668" s="1"/>
  <c r="BH674"/>
  <c r="AZ674" s="1"/>
  <c r="BH678"/>
  <c r="AZ678" s="1"/>
  <c r="BH696"/>
  <c r="AZ696" s="1"/>
  <c r="BH702"/>
  <c r="AZ702" s="1"/>
  <c r="BH704"/>
  <c r="AZ704" s="1"/>
  <c r="BH338"/>
  <c r="AZ338" s="1"/>
  <c r="BH342"/>
  <c r="AZ342" s="1"/>
  <c r="BH121"/>
  <c r="AZ121" s="1"/>
  <c r="BH199"/>
  <c r="AZ199" s="1"/>
  <c r="BH201"/>
  <c r="AZ201" s="1"/>
  <c r="BH215"/>
  <c r="AZ215" s="1"/>
  <c r="BH217"/>
  <c r="AZ217" s="1"/>
  <c r="BG130"/>
  <c r="BH130" s="1"/>
  <c r="AZ130" s="1"/>
  <c r="BG146"/>
  <c r="BH146" s="1"/>
  <c r="AZ146" s="1"/>
  <c r="BG162"/>
  <c r="BH162"/>
  <c r="AZ162" s="1"/>
  <c r="BG164"/>
  <c r="BH164"/>
  <c r="AZ164" s="1"/>
  <c r="BG178"/>
  <c r="BH178"/>
  <c r="AZ178" s="1"/>
  <c r="BG180"/>
  <c r="BH180"/>
  <c r="AZ180" s="1"/>
  <c r="BG194"/>
  <c r="BH194" s="1"/>
  <c r="AZ194" s="1"/>
  <c r="BG219"/>
  <c r="BH219" s="1"/>
  <c r="AZ219" s="1"/>
  <c r="BG545"/>
  <c r="BH545"/>
  <c r="AZ545" s="1"/>
  <c r="BG368"/>
  <c r="BH368"/>
  <c r="AZ368" s="1"/>
  <c r="BG235"/>
  <c r="BH235"/>
  <c r="AZ235" s="1"/>
  <c r="BG247"/>
  <c r="BH247"/>
  <c r="AZ247" s="1"/>
  <c r="BG269"/>
  <c r="BH269" s="1"/>
  <c r="AZ269" s="1"/>
  <c r="BG301"/>
  <c r="BH301" s="1"/>
  <c r="AZ301" s="1"/>
  <c r="BG333"/>
  <c r="BH333" s="1"/>
  <c r="AZ333" s="1"/>
  <c r="BG345"/>
  <c r="BH345" s="1"/>
  <c r="AZ345" s="1"/>
  <c r="AW1026"/>
  <c r="AW1244"/>
  <c r="AX1244" s="1"/>
  <c r="AP1244" s="1"/>
  <c r="AW1234"/>
  <c r="AW1240"/>
  <c r="AW1241"/>
  <c r="AW985"/>
  <c r="AW1092"/>
  <c r="AW1156"/>
  <c r="AW950"/>
  <c r="AW1015"/>
  <c r="AW1075"/>
  <c r="AW1139"/>
  <c r="AW1056"/>
  <c r="AW1108"/>
  <c r="AW1172"/>
  <c r="AW946"/>
  <c r="AW1011"/>
  <c r="AW1087"/>
  <c r="AW1151"/>
  <c r="AW1152"/>
  <c r="AW918"/>
  <c r="AX918" s="1"/>
  <c r="AP918" s="1"/>
  <c r="AW994"/>
  <c r="AW1059"/>
  <c r="AW1135"/>
  <c r="AW1052"/>
  <c r="AW1104"/>
  <c r="AW1168"/>
  <c r="AW998"/>
  <c r="AW1031"/>
  <c r="AW1123"/>
  <c r="AW1186"/>
  <c r="AW1218"/>
  <c r="AW1219"/>
  <c r="AW1229"/>
  <c r="AW1214"/>
  <c r="AW1122"/>
  <c r="AW1163"/>
  <c r="AW917"/>
  <c r="AX917" s="1"/>
  <c r="AP917" s="1"/>
  <c r="AW965"/>
  <c r="AW1030"/>
  <c r="AW1086"/>
  <c r="AW1050"/>
  <c r="AW1146"/>
  <c r="AW1220"/>
  <c r="AW1224"/>
  <c r="AW1230"/>
  <c r="AW1198"/>
  <c r="AW1187"/>
  <c r="AW921"/>
  <c r="AW969"/>
  <c r="AW1038"/>
  <c r="AW1090"/>
  <c r="AW1034"/>
  <c r="AW1183"/>
  <c r="AW1116"/>
  <c r="AW1238"/>
  <c r="AW1239"/>
  <c r="AW1242"/>
  <c r="AW1243"/>
  <c r="AX1243"/>
  <c r="AP1243" s="1"/>
  <c r="AW1080"/>
  <c r="AW1144"/>
  <c r="AW986"/>
  <c r="AW1051"/>
  <c r="AW1111"/>
  <c r="AW1175"/>
  <c r="AW1096"/>
  <c r="AW1160"/>
  <c r="AW938"/>
  <c r="AW1007"/>
  <c r="AW1071"/>
  <c r="AW1131"/>
  <c r="AW1148"/>
  <c r="AW990"/>
  <c r="AW1055"/>
  <c r="AW1115"/>
  <c r="AW1179"/>
  <c r="AW1100"/>
  <c r="AW1164"/>
  <c r="AW970"/>
  <c r="AW1003"/>
  <c r="AW1095"/>
  <c r="AW1159"/>
  <c r="AW1237"/>
  <c r="AW1212"/>
  <c r="AW1216"/>
  <c r="AW1231"/>
  <c r="AW1190"/>
  <c r="AW945"/>
  <c r="AW989"/>
  <c r="AW1062"/>
  <c r="AW1106"/>
  <c r="AW977"/>
  <c r="AW1210"/>
  <c r="AW1211"/>
  <c r="AW1215"/>
  <c r="AW1206"/>
  <c r="AW1207"/>
  <c r="AW957"/>
  <c r="AW1006"/>
  <c r="AW1078"/>
  <c r="AW1110"/>
  <c r="AW933"/>
  <c r="AW1088"/>
  <c r="AW1076"/>
  <c r="AX1076"/>
  <c r="AP1076" s="1"/>
  <c r="AW1124"/>
  <c r="AX1124"/>
  <c r="AP1124" s="1"/>
  <c r="AW27"/>
  <c r="AX27"/>
  <c r="AP27" s="1"/>
  <c r="AW38"/>
  <c r="AX38" s="1"/>
  <c r="AP38" s="1"/>
  <c r="AW42"/>
  <c r="AX42" s="1"/>
  <c r="AP42" s="1"/>
  <c r="AW36"/>
  <c r="AX36" s="1"/>
  <c r="AP36" s="1"/>
  <c r="AW40"/>
  <c r="AX40" s="1"/>
  <c r="AP40" s="1"/>
  <c r="AW68"/>
  <c r="AX68"/>
  <c r="AP68" s="1"/>
  <c r="AW78"/>
  <c r="AX78"/>
  <c r="AP78" s="1"/>
  <c r="AW49"/>
  <c r="AX49"/>
  <c r="AP49" s="1"/>
  <c r="AW51"/>
  <c r="AX51"/>
  <c r="AP51" s="1"/>
  <c r="AW67"/>
  <c r="AX67" s="1"/>
  <c r="AP67" s="1"/>
  <c r="AW972"/>
  <c r="AX972" s="1"/>
  <c r="AP972" s="1"/>
  <c r="AW841"/>
  <c r="AX841" s="1"/>
  <c r="AP841" s="1"/>
  <c r="AW61"/>
  <c r="AX61" s="1"/>
  <c r="AP61" s="1"/>
  <c r="AW935"/>
  <c r="AX935"/>
  <c r="AP935" s="1"/>
  <c r="AW1018"/>
  <c r="AX1018"/>
  <c r="AP1018" s="1"/>
  <c r="AW975"/>
  <c r="AX975" s="1"/>
  <c r="AP975" s="1"/>
  <c r="AW1009"/>
  <c r="AX1009" s="1"/>
  <c r="AP1009" s="1"/>
  <c r="AW1141"/>
  <c r="AX1141"/>
  <c r="AP1141" s="1"/>
  <c r="AW1013"/>
  <c r="AX1013" s="1"/>
  <c r="AP1013" s="1"/>
  <c r="AW785"/>
  <c r="AX785" s="1"/>
  <c r="AP785" s="1"/>
  <c r="AW157"/>
  <c r="AX157" s="1"/>
  <c r="AP157" s="1"/>
  <c r="AW837"/>
  <c r="AX837"/>
  <c r="AP837" s="1"/>
  <c r="AW900"/>
  <c r="AX900" s="1"/>
  <c r="AP900" s="1"/>
  <c r="AW1029"/>
  <c r="AX1029" s="1"/>
  <c r="AP1029" s="1"/>
  <c r="AW1157"/>
  <c r="AX1157" s="1"/>
  <c r="AP1157" s="1"/>
  <c r="AW971"/>
  <c r="AX971"/>
  <c r="AP971" s="1"/>
  <c r="AW676"/>
  <c r="AX676"/>
  <c r="AP676" s="1"/>
  <c r="AW800"/>
  <c r="AX800"/>
  <c r="AP800" s="1"/>
  <c r="AW852"/>
  <c r="AX852" s="1"/>
  <c r="AP852" s="1"/>
  <c r="AW633"/>
  <c r="AX633" s="1"/>
  <c r="AP633" s="1"/>
  <c r="AW685"/>
  <c r="AX685" s="1"/>
  <c r="AP685" s="1"/>
  <c r="AW761"/>
  <c r="AX761" s="1"/>
  <c r="AP761" s="1"/>
  <c r="AW813"/>
  <c r="AX813" s="1"/>
  <c r="AP813" s="1"/>
  <c r="AW889"/>
  <c r="AX889"/>
  <c r="AP889" s="1"/>
  <c r="AW1196"/>
  <c r="AX1196"/>
  <c r="AP1196" s="1"/>
  <c r="AW976"/>
  <c r="AX976" s="1"/>
  <c r="AP976" s="1"/>
  <c r="AW1105"/>
  <c r="AX1105" s="1"/>
  <c r="AP1105" s="1"/>
  <c r="AW245"/>
  <c r="AX245"/>
  <c r="AP245" s="1"/>
  <c r="AW1191"/>
  <c r="AX1191"/>
  <c r="AP1191" s="1"/>
  <c r="AW1058"/>
  <c r="AX1058" s="1"/>
  <c r="AP1058" s="1"/>
  <c r="AW999"/>
  <c r="AX999" s="1"/>
  <c r="AP999" s="1"/>
  <c r="AW943"/>
  <c r="AX943"/>
  <c r="AP943" s="1"/>
  <c r="AW1057"/>
  <c r="AX1057" s="1"/>
  <c r="AP1057" s="1"/>
  <c r="AW857"/>
  <c r="AX857" s="1"/>
  <c r="AP857" s="1"/>
  <c r="AW731"/>
  <c r="AX731" s="1"/>
  <c r="AP731" s="1"/>
  <c r="AW603"/>
  <c r="AX603"/>
  <c r="AP603" s="1"/>
  <c r="AW756"/>
  <c r="AX756"/>
  <c r="AP756" s="1"/>
  <c r="AW899"/>
  <c r="AX899" s="1"/>
  <c r="AP899" s="1"/>
  <c r="AW952"/>
  <c r="AX952" s="1"/>
  <c r="AP952" s="1"/>
  <c r="AW853"/>
  <c r="AX853"/>
  <c r="AP853" s="1"/>
  <c r="AW102"/>
  <c r="AX102"/>
  <c r="AP102" s="1"/>
  <c r="AW70"/>
  <c r="AX70"/>
  <c r="AP70" s="1"/>
  <c r="AW784"/>
  <c r="AX784" s="1"/>
  <c r="AP784" s="1"/>
  <c r="AW752"/>
  <c r="AX752" s="1"/>
  <c r="AP752" s="1"/>
  <c r="AW712"/>
  <c r="AX712" s="1"/>
  <c r="AP712" s="1"/>
  <c r="AW680"/>
  <c r="AX680" s="1"/>
  <c r="AP680" s="1"/>
  <c r="AW883"/>
  <c r="AX883" s="1"/>
  <c r="AP883" s="1"/>
  <c r="AW1012"/>
  <c r="AX1012"/>
  <c r="AP1012" s="1"/>
  <c r="AW947"/>
  <c r="AX947"/>
  <c r="AP947" s="1"/>
  <c r="AW1205"/>
  <c r="AX1205" s="1"/>
  <c r="AP1205" s="1"/>
  <c r="AW1133"/>
  <c r="AX1133" s="1"/>
  <c r="AP1133" s="1"/>
  <c r="AW1077"/>
  <c r="AX1077"/>
  <c r="AP1077" s="1"/>
  <c r="AW1001"/>
  <c r="AX1001"/>
  <c r="AP1001" s="1"/>
  <c r="AW948"/>
  <c r="AX948" s="1"/>
  <c r="AP948" s="1"/>
  <c r="AW450"/>
  <c r="AX450" s="1"/>
  <c r="AP450" s="1"/>
  <c r="AW308"/>
  <c r="AX308"/>
  <c r="AP308" s="1"/>
  <c r="AW81"/>
  <c r="AX81"/>
  <c r="AP81" s="1"/>
  <c r="AW46"/>
  <c r="AX46"/>
  <c r="AP46" s="1"/>
  <c r="AW274"/>
  <c r="AX274"/>
  <c r="AP274" s="1"/>
  <c r="AW498"/>
  <c r="AX498" s="1"/>
  <c r="AP498" s="1"/>
  <c r="AW59"/>
  <c r="AX59" s="1"/>
  <c r="AP59" s="1"/>
  <c r="AW91"/>
  <c r="AX91" s="1"/>
  <c r="AP91" s="1"/>
  <c r="AW304"/>
  <c r="AX304" s="1"/>
  <c r="AP304" s="1"/>
  <c r="AW991"/>
  <c r="AX991"/>
  <c r="AP991" s="1"/>
  <c r="AW1041"/>
  <c r="AX1041" s="1"/>
  <c r="AP1041" s="1"/>
  <c r="AW877"/>
  <c r="AX877" s="1"/>
  <c r="AP877" s="1"/>
  <c r="AW621"/>
  <c r="AX621" s="1"/>
  <c r="AP621" s="1"/>
  <c r="AW820"/>
  <c r="AX820"/>
  <c r="AP820" s="1"/>
  <c r="AW724"/>
  <c r="AX724"/>
  <c r="AP724" s="1"/>
  <c r="AW53"/>
  <c r="AX53"/>
  <c r="AP53" s="1"/>
  <c r="AW386"/>
  <c r="AX386"/>
  <c r="AP386" s="1"/>
  <c r="AW69"/>
  <c r="AX69" s="1"/>
  <c r="AP69" s="1"/>
  <c r="AW506"/>
  <c r="AX506" s="1"/>
  <c r="AP506" s="1"/>
  <c r="AW430"/>
  <c r="AX430" s="1"/>
  <c r="AP430" s="1"/>
  <c r="AW1042"/>
  <c r="AX1042" s="1"/>
  <c r="AP1042" s="1"/>
  <c r="AW45"/>
  <c r="AX45"/>
  <c r="AP45" s="1"/>
  <c r="AW488"/>
  <c r="AX488"/>
  <c r="AP488" s="1"/>
  <c r="AW368"/>
  <c r="AX368"/>
  <c r="AP368" s="1"/>
  <c r="AW925"/>
  <c r="AX925"/>
  <c r="AP925" s="1"/>
  <c r="AW358"/>
  <c r="AX358" s="1"/>
  <c r="AP358" s="1"/>
  <c r="AW1008"/>
  <c r="AX1008" s="1"/>
  <c r="AP1008" s="1"/>
  <c r="AW1193"/>
  <c r="AX1193" s="1"/>
  <c r="AP1193" s="1"/>
  <c r="AW1005"/>
  <c r="AX1005" s="1"/>
  <c r="AP1005" s="1"/>
  <c r="AW781"/>
  <c r="AX781"/>
  <c r="AP781" s="1"/>
  <c r="AW931"/>
  <c r="AX931"/>
  <c r="AP931" s="1"/>
  <c r="AW984"/>
  <c r="AX984"/>
  <c r="AP984" s="1"/>
  <c r="AV1245"/>
  <c r="AW446"/>
  <c r="AX446" s="1"/>
  <c r="AP446" s="1"/>
  <c r="AW968"/>
  <c r="AX968" s="1"/>
  <c r="AP968" s="1"/>
  <c r="AW1101"/>
  <c r="AX1101" s="1"/>
  <c r="AP1101" s="1"/>
  <c r="AW1189"/>
  <c r="AX1189" s="1"/>
  <c r="AP1189" s="1"/>
  <c r="AW915"/>
  <c r="AX915"/>
  <c r="AP915" s="1"/>
  <c r="AW622"/>
  <c r="AX622"/>
  <c r="AP622" s="1"/>
  <c r="AW708"/>
  <c r="AX708"/>
  <c r="AP708" s="1"/>
  <c r="AW772"/>
  <c r="AX772"/>
  <c r="AP772" s="1"/>
  <c r="AW816"/>
  <c r="AX816" s="1"/>
  <c r="AP816" s="1"/>
  <c r="AW868"/>
  <c r="AX868" s="1"/>
  <c r="AP868" s="1"/>
  <c r="AW649"/>
  <c r="AX649" s="1"/>
  <c r="AP649" s="1"/>
  <c r="AW797"/>
  <c r="AX797" s="1"/>
  <c r="AP797" s="1"/>
  <c r="AW873"/>
  <c r="AX873"/>
  <c r="AP873" s="1"/>
  <c r="AW1180"/>
  <c r="AX1180"/>
  <c r="AP1180" s="1"/>
  <c r="AW908"/>
  <c r="AX908"/>
  <c r="AP908" s="1"/>
  <c r="AW960"/>
  <c r="AX960" s="1"/>
  <c r="AP960" s="1"/>
  <c r="AW1037"/>
  <c r="AX1037" s="1"/>
  <c r="AP1037" s="1"/>
  <c r="AW1089"/>
  <c r="AX1089" s="1"/>
  <c r="AP1089" s="1"/>
  <c r="AW1121"/>
  <c r="AX1121" s="1"/>
  <c r="AP1121" s="1"/>
  <c r="AW1161"/>
  <c r="AX1161" s="1"/>
  <c r="AP1161" s="1"/>
  <c r="AW189"/>
  <c r="AX189"/>
  <c r="AP189" s="1"/>
  <c r="AW1074"/>
  <c r="AX1074"/>
  <c r="AP1074" s="1"/>
  <c r="AW390"/>
  <c r="AX390"/>
  <c r="AP390" s="1"/>
  <c r="AW1016"/>
  <c r="AX1016"/>
  <c r="AP1016" s="1"/>
  <c r="AW951"/>
  <c r="AX951" s="1"/>
  <c r="AP951" s="1"/>
  <c r="AW1081"/>
  <c r="AX1081" s="1"/>
  <c r="AP1081" s="1"/>
  <c r="AW896"/>
  <c r="AX896" s="1"/>
  <c r="AP896" s="1"/>
  <c r="AW861"/>
  <c r="AX861" s="1"/>
  <c r="AP861" s="1"/>
  <c r="AW735"/>
  <c r="AX735"/>
  <c r="AP735" s="1"/>
  <c r="AW607"/>
  <c r="AX607"/>
  <c r="AP607" s="1"/>
  <c r="AW864"/>
  <c r="AX864"/>
  <c r="AP864" s="1"/>
  <c r="AW692"/>
  <c r="AX692"/>
  <c r="AP692" s="1"/>
  <c r="AW1173"/>
  <c r="AX1173" s="1"/>
  <c r="AP1173" s="1"/>
  <c r="AW916"/>
  <c r="AX916" s="1"/>
  <c r="AP916" s="1"/>
  <c r="AW817"/>
  <c r="AX817" s="1"/>
  <c r="AP817" s="1"/>
  <c r="AW788"/>
  <c r="AX788" s="1"/>
  <c r="AP788" s="1"/>
  <c r="AW696"/>
  <c r="AX696"/>
  <c r="AP696" s="1"/>
  <c r="AW1202"/>
  <c r="AX1202"/>
  <c r="AP1202" s="1"/>
  <c r="AW995"/>
  <c r="AX995"/>
  <c r="AP995" s="1"/>
  <c r="AW939"/>
  <c r="AX939"/>
  <c r="AP939" s="1"/>
  <c r="AW907"/>
  <c r="AX907" s="1"/>
  <c r="AP907" s="1"/>
  <c r="AW1149"/>
  <c r="AX1149" s="1"/>
  <c r="AP1149" s="1"/>
  <c r="AW1093"/>
  <c r="AX1093" s="1"/>
  <c r="AP1093" s="1"/>
  <c r="AW1017"/>
  <c r="AX1017" s="1"/>
  <c r="AP1017" s="1"/>
  <c r="AW920"/>
  <c r="AX920"/>
  <c r="AP920" s="1"/>
  <c r="AW1204"/>
  <c r="AX1204"/>
  <c r="AP1204" s="1"/>
  <c r="AW1167"/>
  <c r="AX1167"/>
  <c r="AP1167" s="1"/>
  <c r="AW1068"/>
  <c r="AX1068"/>
  <c r="AP1068" s="1"/>
  <c r="AW1155"/>
  <c r="AX1155" s="1"/>
  <c r="AP1155" s="1"/>
  <c r="AW862"/>
  <c r="AX862" s="1"/>
  <c r="AP862" s="1"/>
  <c r="AW875"/>
  <c r="AX875" s="1"/>
  <c r="AP875" s="1"/>
  <c r="AW1235"/>
  <c r="AX1235" s="1"/>
  <c r="AP1235" s="1"/>
  <c r="AW775"/>
  <c r="AX775"/>
  <c r="AP775" s="1"/>
  <c r="AW711"/>
  <c r="AX711"/>
  <c r="AP711" s="1"/>
  <c r="AW913"/>
  <c r="AW1014"/>
  <c r="AX1014" s="1"/>
  <c r="AP1014" s="1"/>
  <c r="AW1066"/>
  <c r="AX1066" s="1"/>
  <c r="AP1066" s="1"/>
  <c r="AW726"/>
  <c r="AX726" s="1"/>
  <c r="AP726" s="1"/>
  <c r="AW755"/>
  <c r="AX755"/>
  <c r="AP755" s="1"/>
  <c r="AW1178"/>
  <c r="AX1178"/>
  <c r="AP1178" s="1"/>
  <c r="AW1213"/>
  <c r="AX1213"/>
  <c r="AP1213" s="1"/>
  <c r="AW1170"/>
  <c r="AX1170"/>
  <c r="AP1170" s="1"/>
  <c r="AW791"/>
  <c r="AX791" s="1"/>
  <c r="AP791" s="1"/>
  <c r="AW34"/>
  <c r="AX34" s="1"/>
  <c r="AP34" s="1"/>
  <c r="AW50"/>
  <c r="AX50" s="1"/>
  <c r="AP50" s="1"/>
  <c r="AW28"/>
  <c r="AX28" s="1"/>
  <c r="AP28" s="1"/>
  <c r="AW37"/>
  <c r="AX37"/>
  <c r="AP37" s="1"/>
  <c r="AW1142"/>
  <c r="AX1142"/>
  <c r="AP1142" s="1"/>
  <c r="AW713"/>
  <c r="AX713"/>
  <c r="AP713" s="1"/>
  <c r="AW77"/>
  <c r="AX77"/>
  <c r="AP77" s="1"/>
  <c r="AW1028"/>
  <c r="AX1028" s="1"/>
  <c r="AP1028" s="1"/>
  <c r="AW1044"/>
  <c r="AX1044" s="1"/>
  <c r="AP1044" s="1"/>
  <c r="AW1201"/>
  <c r="AX1201" s="1"/>
  <c r="AP1201" s="1"/>
  <c r="AW1137"/>
  <c r="AX1137" s="1"/>
  <c r="AP1137" s="1"/>
  <c r="AW955"/>
  <c r="AX955"/>
  <c r="AP955" s="1"/>
  <c r="AW462"/>
  <c r="AX462"/>
  <c r="AP462" s="1"/>
  <c r="AW112"/>
  <c r="AX112"/>
  <c r="AP112" s="1"/>
  <c r="AW801"/>
  <c r="AX801"/>
  <c r="AP801" s="1"/>
  <c r="AW1134"/>
  <c r="AX1134" s="1"/>
  <c r="AP1134" s="1"/>
  <c r="AW936"/>
  <c r="AX936" s="1"/>
  <c r="AP936" s="1"/>
  <c r="AW1069"/>
  <c r="AX1069" s="1"/>
  <c r="AP1069" s="1"/>
  <c r="AW1197"/>
  <c r="AX1197" s="1"/>
  <c r="AP1197" s="1"/>
  <c r="AW851"/>
  <c r="AX851"/>
  <c r="AP851" s="1"/>
  <c r="AW740"/>
  <c r="AX740"/>
  <c r="AP740" s="1"/>
  <c r="AW832"/>
  <c r="AX832"/>
  <c r="AP832" s="1"/>
  <c r="AW884"/>
  <c r="AX884"/>
  <c r="AP884" s="1"/>
  <c r="AW665"/>
  <c r="AX665" s="1"/>
  <c r="AP665" s="1"/>
  <c r="AW717"/>
  <c r="AX717" s="1"/>
  <c r="AP717" s="1"/>
  <c r="AW793"/>
  <c r="AX793" s="1"/>
  <c r="AP793" s="1"/>
  <c r="AW845"/>
  <c r="AX845" s="1"/>
  <c r="AP845" s="1"/>
  <c r="AW1150"/>
  <c r="AX1150"/>
  <c r="AP1150" s="1"/>
  <c r="AW1000"/>
  <c r="AX1000"/>
  <c r="AP1000" s="1"/>
  <c r="AW924"/>
  <c r="AX924"/>
  <c r="AP924" s="1"/>
  <c r="AW944"/>
  <c r="AX944"/>
  <c r="AP944" s="1"/>
  <c r="AW1021"/>
  <c r="AX1021" s="1"/>
  <c r="AP1021" s="1"/>
  <c r="AW1053"/>
  <c r="AX1053" s="1"/>
  <c r="AP1053" s="1"/>
  <c r="AW1073"/>
  <c r="AX1073" s="1"/>
  <c r="AP1073" s="1"/>
  <c r="AW1145"/>
  <c r="AX1145" s="1"/>
  <c r="AP1145" s="1"/>
  <c r="AW1177"/>
  <c r="AX1177"/>
  <c r="AP1177" s="1"/>
  <c r="AW278"/>
  <c r="AX278"/>
  <c r="AP278" s="1"/>
  <c r="AW1022"/>
  <c r="AX1022"/>
  <c r="AP1022" s="1"/>
  <c r="AW174"/>
  <c r="AX174"/>
  <c r="AP174" s="1"/>
  <c r="AW1032"/>
  <c r="AX1032" s="1"/>
  <c r="AP1032" s="1"/>
  <c r="AW967"/>
  <c r="AX967" s="1"/>
  <c r="AP967" s="1"/>
  <c r="AW911"/>
  <c r="AX911" s="1"/>
  <c r="AP911" s="1"/>
  <c r="AW1185"/>
  <c r="AX1185" s="1"/>
  <c r="AP1185" s="1"/>
  <c r="AW1113"/>
  <c r="AX1113"/>
  <c r="AP1113" s="1"/>
  <c r="AW988"/>
  <c r="AX988"/>
  <c r="AP988" s="1"/>
  <c r="AW928"/>
  <c r="AX928"/>
  <c r="AP928" s="1"/>
  <c r="AW442"/>
  <c r="AX442"/>
  <c r="AP442" s="1"/>
  <c r="AW1174"/>
  <c r="AX1174" s="1"/>
  <c r="AP1174" s="1"/>
  <c r="AW765"/>
  <c r="AX765" s="1"/>
  <c r="AP765" s="1"/>
  <c r="AW637"/>
  <c r="AX637" s="1"/>
  <c r="AP637" s="1"/>
  <c r="AW836"/>
  <c r="AX836" s="1"/>
  <c r="AP836" s="1"/>
  <c r="AW1162"/>
  <c r="AX1162"/>
  <c r="AP1162" s="1"/>
  <c r="AW1085"/>
  <c r="AX1085"/>
  <c r="AP1085" s="1"/>
  <c r="AW1200"/>
  <c r="AX1200"/>
  <c r="AP1200" s="1"/>
  <c r="AW658"/>
  <c r="AX658"/>
  <c r="AP658" s="1"/>
  <c r="AW979"/>
  <c r="AX979" s="1"/>
  <c r="AP979" s="1"/>
  <c r="AW923"/>
  <c r="AX923" s="1"/>
  <c r="AP923" s="1"/>
  <c r="AW1165"/>
  <c r="AX1165" s="1"/>
  <c r="AP1165" s="1"/>
  <c r="AW1109"/>
  <c r="AX1109" s="1"/>
  <c r="AP1109" s="1"/>
  <c r="AW1033"/>
  <c r="AX1033"/>
  <c r="AP1033" s="1"/>
  <c r="AW980"/>
  <c r="AX980"/>
  <c r="AP980" s="1"/>
  <c r="AW904"/>
  <c r="AX904"/>
  <c r="AP904" s="1"/>
  <c r="AW404"/>
  <c r="AX404"/>
  <c r="AP404" s="1"/>
  <c r="AW440"/>
  <c r="AX440" s="1"/>
  <c r="AP440" s="1"/>
  <c r="AW117"/>
  <c r="AX117" s="1"/>
  <c r="AP117" s="1"/>
  <c r="AW186"/>
  <c r="AX186" s="1"/>
  <c r="AP186" s="1"/>
  <c r="AW338"/>
  <c r="AX338" s="1"/>
  <c r="AP338" s="1"/>
  <c r="AW396"/>
  <c r="AX396"/>
  <c r="AP396" s="1"/>
  <c r="AW460"/>
  <c r="AX460"/>
  <c r="AP460" s="1"/>
  <c r="AW482"/>
  <c r="AX482" s="1"/>
  <c r="AP482" s="1"/>
  <c r="AW512"/>
  <c r="AX512" s="1"/>
  <c r="AP512" s="1"/>
  <c r="AW75"/>
  <c r="AX75"/>
  <c r="AP75" s="1"/>
  <c r="AW107"/>
  <c r="AX107"/>
  <c r="AP107" s="1"/>
  <c r="AW110"/>
  <c r="AX110"/>
  <c r="AP110" s="1"/>
  <c r="AW1169"/>
  <c r="AX1169"/>
  <c r="AP1169" s="1"/>
  <c r="AW912"/>
  <c r="AX912" s="1"/>
  <c r="AP912" s="1"/>
  <c r="AW749"/>
  <c r="AX749" s="1"/>
  <c r="AP749" s="1"/>
  <c r="AW1020"/>
  <c r="AX1020" s="1"/>
  <c r="AP1020" s="1"/>
  <c r="AW85"/>
  <c r="AX85" s="1"/>
  <c r="AP85" s="1"/>
  <c r="AW514"/>
  <c r="AX514"/>
  <c r="AP514" s="1"/>
  <c r="AW448"/>
  <c r="AX448"/>
  <c r="AP448" s="1"/>
  <c r="AW1118"/>
  <c r="AX1118"/>
  <c r="AP1118" s="1"/>
  <c r="AW959"/>
  <c r="AX959"/>
  <c r="AP959" s="1"/>
  <c r="AW1048"/>
  <c r="AX1048" s="1"/>
  <c r="AP1048" s="1"/>
  <c r="AW919"/>
  <c r="AX919" s="1"/>
  <c r="AP919" s="1"/>
  <c r="AW1129"/>
  <c r="AX1129" s="1"/>
  <c r="AP1129" s="1"/>
  <c r="AW1192"/>
  <c r="AX1192" s="1"/>
  <c r="AP1192" s="1"/>
  <c r="AW653"/>
  <c r="AX653"/>
  <c r="AP653" s="1"/>
  <c r="AW1117"/>
  <c r="AX1117"/>
  <c r="AP1117" s="1"/>
  <c r="AW885"/>
  <c r="AX885"/>
  <c r="AP885" s="1"/>
  <c r="AW48"/>
  <c r="AX48"/>
  <c r="AP48" s="1"/>
  <c r="AW131"/>
  <c r="AX131" s="1"/>
  <c r="AP131" s="1"/>
  <c r="AW833"/>
  <c r="AX833" s="1"/>
  <c r="AP833" s="1"/>
  <c r="AW869"/>
  <c r="AX869" s="1"/>
  <c r="AP869" s="1"/>
  <c r="AW932"/>
  <c r="AX932" s="1"/>
  <c r="AP932" s="1"/>
  <c r="AW1061"/>
  <c r="AX1061"/>
  <c r="AP1061" s="1"/>
  <c r="AW1004"/>
  <c r="AX1004"/>
  <c r="AP1004" s="1"/>
  <c r="AW848"/>
  <c r="AX848"/>
  <c r="AP848" s="1"/>
  <c r="AW617"/>
  <c r="AX617"/>
  <c r="AP617" s="1"/>
  <c r="AW669"/>
  <c r="AX669" s="1"/>
  <c r="AP669" s="1"/>
  <c r="AW701"/>
  <c r="AX701" s="1"/>
  <c r="AP701" s="1"/>
  <c r="AW745"/>
  <c r="AX745" s="1"/>
  <c r="AP745" s="1"/>
  <c r="AW777"/>
  <c r="AX777" s="1"/>
  <c r="AP777" s="1"/>
  <c r="AW829"/>
  <c r="AX829"/>
  <c r="AP829" s="1"/>
  <c r="AW893"/>
  <c r="AX893"/>
  <c r="AP893" s="1"/>
  <c r="AW454"/>
  <c r="AX454"/>
  <c r="AP454" s="1"/>
  <c r="AW940"/>
  <c r="AX940"/>
  <c r="AP940" s="1"/>
  <c r="AW992"/>
  <c r="AX992" s="1"/>
  <c r="AP992" s="1"/>
  <c r="AW1065"/>
  <c r="AX1065" s="1"/>
  <c r="AP1065" s="1"/>
  <c r="AW320"/>
  <c r="AX320" s="1"/>
  <c r="AP320" s="1"/>
  <c r="AW1002"/>
  <c r="AX1002" s="1"/>
  <c r="AP1002" s="1"/>
  <c r="AW1228"/>
  <c r="AX1228"/>
  <c r="AP1228" s="1"/>
  <c r="AW983"/>
  <c r="AX983"/>
  <c r="AP983" s="1"/>
  <c r="AW927"/>
  <c r="AX927"/>
  <c r="AP927" s="1"/>
  <c r="AW895"/>
  <c r="AX895"/>
  <c r="AP895" s="1"/>
  <c r="AW1153"/>
  <c r="AX1153" s="1"/>
  <c r="AP1153" s="1"/>
  <c r="AW1025"/>
  <c r="AX1025" s="1"/>
  <c r="AP1025" s="1"/>
  <c r="AW956"/>
  <c r="AX956" s="1"/>
  <c r="AP956" s="1"/>
  <c r="AW1208"/>
  <c r="AX1208" s="1"/>
  <c r="AP1208" s="1"/>
  <c r="AW825"/>
  <c r="AX825"/>
  <c r="AP825" s="1"/>
  <c r="AW697"/>
  <c r="AX697"/>
  <c r="AP697" s="1"/>
  <c r="AW804"/>
  <c r="AX804"/>
  <c r="AP804" s="1"/>
  <c r="AW987"/>
  <c r="AX987"/>
  <c r="AP987" s="1"/>
  <c r="AW1045"/>
  <c r="AX1045" s="1"/>
  <c r="AP1045" s="1"/>
  <c r="AW1166"/>
  <c r="AX1166" s="1"/>
  <c r="AP1166" s="1"/>
  <c r="AW118"/>
  <c r="AX118" s="1"/>
  <c r="AP118" s="1"/>
  <c r="AW768"/>
  <c r="AX768" s="1"/>
  <c r="AP768" s="1"/>
  <c r="AW738"/>
  <c r="AX738"/>
  <c r="AP738" s="1"/>
  <c r="AW662"/>
  <c r="AX662"/>
  <c r="AP662" s="1"/>
  <c r="AW1036"/>
  <c r="AX1036"/>
  <c r="AP1036" s="1"/>
  <c r="AW963"/>
  <c r="AX963"/>
  <c r="AP963" s="1"/>
  <c r="AW1181"/>
  <c r="AX1181" s="1"/>
  <c r="AP1181" s="1"/>
  <c r="AW1125"/>
  <c r="AX1125" s="1"/>
  <c r="AP1125" s="1"/>
  <c r="AW1049"/>
  <c r="AX1049" s="1"/>
  <c r="AP1049" s="1"/>
  <c r="AW996"/>
  <c r="AX996" s="1"/>
  <c r="AP996" s="1"/>
  <c r="AW964"/>
  <c r="AX964"/>
  <c r="AP964" s="1"/>
  <c r="AW466"/>
  <c r="AX466"/>
  <c r="AP466" s="1"/>
  <c r="AW1064"/>
  <c r="AX1064"/>
  <c r="AP1064" s="1"/>
  <c r="AW1132"/>
  <c r="AX1132"/>
  <c r="AP1132" s="1"/>
  <c r="AW704"/>
  <c r="AX704" s="1"/>
  <c r="AP704" s="1"/>
  <c r="AW842"/>
  <c r="AX842" s="1"/>
  <c r="AP842" s="1"/>
  <c r="AW891"/>
  <c r="AX891" s="1"/>
  <c r="AP891" s="1"/>
  <c r="AW1182"/>
  <c r="AX1182" s="1"/>
  <c r="AP1182" s="1"/>
  <c r="AW733"/>
  <c r="AX733"/>
  <c r="AP733" s="1"/>
  <c r="AW778"/>
  <c r="AX778"/>
  <c r="AP778" s="1"/>
  <c r="AW937"/>
  <c r="AX937"/>
  <c r="AP937" s="1"/>
  <c r="AW1054"/>
  <c r="AX1054"/>
  <c r="AP1054" s="1"/>
  <c r="AW993"/>
  <c r="AX993" s="1"/>
  <c r="AP993" s="1"/>
  <c r="AW782"/>
  <c r="AX782" s="1"/>
  <c r="AP782" s="1"/>
  <c r="AW779"/>
  <c r="AX779" s="1"/>
  <c r="AP779" s="1"/>
  <c r="AW1226"/>
  <c r="AX1226" s="1"/>
  <c r="AP1226" s="1"/>
  <c r="AW1236"/>
  <c r="AX1236"/>
  <c r="AP1236" s="1"/>
  <c r="AW1154"/>
  <c r="AX1154"/>
  <c r="AP1154" s="1"/>
  <c r="AW783"/>
  <c r="AX783"/>
  <c r="AP783" s="1"/>
  <c r="AW786"/>
  <c r="AX786"/>
  <c r="AP786" s="1"/>
  <c r="AW953"/>
  <c r="AX953" s="1"/>
  <c r="AP953" s="1"/>
  <c r="AW1070"/>
  <c r="AX1070" s="1"/>
  <c r="AP1070" s="1"/>
  <c r="AW949"/>
  <c r="AX949" s="1"/>
  <c r="AP949" s="1"/>
  <c r="AW349"/>
  <c r="AX349" s="1"/>
  <c r="AP349" s="1"/>
  <c r="AW577"/>
  <c r="AX577"/>
  <c r="AP577" s="1"/>
  <c r="AW656"/>
  <c r="AX656"/>
  <c r="AP656" s="1"/>
  <c r="AW770"/>
  <c r="AX770"/>
  <c r="AP770" s="1"/>
  <c r="AW635"/>
  <c r="AX635"/>
  <c r="AP635" s="1"/>
  <c r="AW279"/>
  <c r="AX279" s="1"/>
  <c r="AP279" s="1"/>
  <c r="AW219"/>
  <c r="AX219" s="1"/>
  <c r="AP219" s="1"/>
  <c r="AW881"/>
  <c r="AX881" s="1"/>
  <c r="AP881" s="1"/>
  <c r="AW805"/>
  <c r="AX805" s="1"/>
  <c r="AP805" s="1"/>
  <c r="AW743"/>
  <c r="AX743"/>
  <c r="AP743" s="1"/>
  <c r="AW145"/>
  <c r="AX145"/>
  <c r="AP145" s="1"/>
  <c r="AW591"/>
  <c r="AX591"/>
  <c r="AP591" s="1"/>
  <c r="AW365"/>
  <c r="AX365"/>
  <c r="AP365" s="1"/>
  <c r="AW699"/>
  <c r="AX699" s="1"/>
  <c r="AP699" s="1"/>
  <c r="AW647"/>
  <c r="AX647" s="1"/>
  <c r="AP647" s="1"/>
  <c r="AW160"/>
  <c r="AX160" s="1"/>
  <c r="AP160" s="1"/>
  <c r="AW253"/>
  <c r="AX253" s="1"/>
  <c r="AP253" s="1"/>
  <c r="AW364"/>
  <c r="AX364" s="1"/>
  <c r="AP364" s="1"/>
  <c r="AW232"/>
  <c r="AX232"/>
  <c r="AP232" s="1"/>
  <c r="AW641"/>
  <c r="AX641" s="1"/>
  <c r="AP641" s="1"/>
  <c r="AW705"/>
  <c r="AX705" s="1"/>
  <c r="AP705" s="1"/>
  <c r="AW672"/>
  <c r="AX672"/>
  <c r="AP672" s="1"/>
  <c r="AW477"/>
  <c r="AX477"/>
  <c r="AP477" s="1"/>
  <c r="AW595"/>
  <c r="AX595"/>
  <c r="AP595" s="1"/>
  <c r="AW354"/>
  <c r="AX354" s="1"/>
  <c r="AP354" s="1"/>
  <c r="AW432"/>
  <c r="AX432" s="1"/>
  <c r="AP432" s="1"/>
  <c r="AW229"/>
  <c r="AX229" s="1"/>
  <c r="AP229" s="1"/>
  <c r="AW260"/>
  <c r="AX260" s="1"/>
  <c r="AP260" s="1"/>
  <c r="AW326"/>
  <c r="AX326" s="1"/>
  <c r="AP326" s="1"/>
  <c r="AW246"/>
  <c r="AX246"/>
  <c r="AP246" s="1"/>
  <c r="AW310"/>
  <c r="AX310"/>
  <c r="AP310" s="1"/>
  <c r="AW639"/>
  <c r="AX639"/>
  <c r="AP639" s="1"/>
  <c r="AW599"/>
  <c r="AX599" s="1"/>
  <c r="AP599" s="1"/>
  <c r="AW505"/>
  <c r="AX505" s="1"/>
  <c r="AP505" s="1"/>
  <c r="AW538"/>
  <c r="AX538" s="1"/>
  <c r="AP538" s="1"/>
  <c r="AW528"/>
  <c r="AX528" s="1"/>
  <c r="AP528" s="1"/>
  <c r="AW562"/>
  <c r="AX562" s="1"/>
  <c r="AP562" s="1"/>
  <c r="AW849"/>
  <c r="AX849"/>
  <c r="AP849" s="1"/>
  <c r="AW773"/>
  <c r="AX773"/>
  <c r="AP773" s="1"/>
  <c r="AW455"/>
  <c r="AX455"/>
  <c r="AP455" s="1"/>
  <c r="AW640"/>
  <c r="AX640"/>
  <c r="AP640" s="1"/>
  <c r="AW587"/>
  <c r="AX587" s="1"/>
  <c r="AP587" s="1"/>
  <c r="AW694"/>
  <c r="AX694" s="1"/>
  <c r="AP694" s="1"/>
  <c r="AW193"/>
  <c r="AX193" s="1"/>
  <c r="AP193" s="1"/>
  <c r="AW414"/>
  <c r="AX414" s="1"/>
  <c r="AP414" s="1"/>
  <c r="AW206"/>
  <c r="AX206"/>
  <c r="AP206" s="1"/>
  <c r="AW268"/>
  <c r="AX268"/>
  <c r="AP268" s="1"/>
  <c r="AW645"/>
  <c r="AX645"/>
  <c r="AP645" s="1"/>
  <c r="AW709"/>
  <c r="AX709"/>
  <c r="AP709" s="1"/>
  <c r="AW511"/>
  <c r="AX511" s="1"/>
  <c r="AP511" s="1"/>
  <c r="AW578"/>
  <c r="AX578" s="1"/>
  <c r="AP578" s="1"/>
  <c r="AW553"/>
  <c r="AX553" s="1"/>
  <c r="AP553" s="1"/>
  <c r="AW687"/>
  <c r="AX687" s="1"/>
  <c r="AP687" s="1"/>
  <c r="AW264"/>
  <c r="AX264"/>
  <c r="AP264" s="1"/>
  <c r="AW184"/>
  <c r="AX184"/>
  <c r="AP184" s="1"/>
  <c r="AW250"/>
  <c r="AX250"/>
  <c r="AP250" s="1"/>
  <c r="AW312"/>
  <c r="AX312"/>
  <c r="AP312" s="1"/>
  <c r="AW700"/>
  <c r="AX700" s="1"/>
  <c r="AP700" s="1"/>
  <c r="AW629"/>
  <c r="AX629" s="1"/>
  <c r="AP629" s="1"/>
  <c r="AW693"/>
  <c r="AX693" s="1"/>
  <c r="AP693" s="1"/>
  <c r="AW503"/>
  <c r="AX503" s="1"/>
  <c r="AP503" s="1"/>
  <c r="AW536"/>
  <c r="AX536"/>
  <c r="AP536" s="1"/>
  <c r="AW570"/>
  <c r="AX570"/>
  <c r="AP570" s="1"/>
  <c r="AW600"/>
  <c r="AX600"/>
  <c r="AP600" s="1"/>
  <c r="AW133"/>
  <c r="AX133"/>
  <c r="AP133" s="1"/>
  <c r="AW238"/>
  <c r="AX238" s="1"/>
  <c r="AP238" s="1"/>
  <c r="AW366"/>
  <c r="AX366" s="1"/>
  <c r="AP366" s="1"/>
  <c r="AW464"/>
  <c r="AX464" s="1"/>
  <c r="AP464" s="1"/>
  <c r="AW903"/>
  <c r="AX903" s="1"/>
  <c r="AP903" s="1"/>
  <c r="AW958"/>
  <c r="AX958"/>
  <c r="AP958" s="1"/>
  <c r="AW1023"/>
  <c r="AX1023"/>
  <c r="AP1023" s="1"/>
  <c r="AW1035"/>
  <c r="AX1035"/>
  <c r="AP1035" s="1"/>
  <c r="AW1067"/>
  <c r="AX1067"/>
  <c r="AP1067" s="1"/>
  <c r="AW828"/>
  <c r="AX828" s="1"/>
  <c r="AP828" s="1"/>
  <c r="AW737"/>
  <c r="AX737" s="1"/>
  <c r="AP737" s="1"/>
  <c r="AW1221"/>
  <c r="AX1221" s="1"/>
  <c r="AP1221" s="1"/>
  <c r="AW799"/>
  <c r="AX799" s="1"/>
  <c r="AP799" s="1"/>
  <c r="AW1203"/>
  <c r="AX1203"/>
  <c r="AP1203" s="1"/>
  <c r="AW981"/>
  <c r="AX981"/>
  <c r="AP981" s="1"/>
  <c r="AW1098"/>
  <c r="AX1098"/>
  <c r="AP1098" s="1"/>
  <c r="AW838"/>
  <c r="AX838"/>
  <c r="AP838" s="1"/>
  <c r="AW707"/>
  <c r="AX707" s="1"/>
  <c r="AP707" s="1"/>
  <c r="AW859"/>
  <c r="AX859" s="1"/>
  <c r="AP859" s="1"/>
  <c r="AW1227"/>
  <c r="AX1227" s="1"/>
  <c r="AP1227" s="1"/>
  <c r="AW1222"/>
  <c r="AX1222" s="1"/>
  <c r="AP1222" s="1"/>
  <c r="AW847"/>
  <c r="AX847"/>
  <c r="AP847" s="1"/>
  <c r="AW719"/>
  <c r="AX719"/>
  <c r="AP719" s="1"/>
  <c r="AW905"/>
  <c r="AX905"/>
  <c r="AP905" s="1"/>
  <c r="AW997"/>
  <c r="AX997"/>
  <c r="AP997" s="1"/>
  <c r="AW1114"/>
  <c r="AW1084"/>
  <c r="AX1084"/>
  <c r="AP1084" s="1"/>
  <c r="AW573"/>
  <c r="AX573" s="1"/>
  <c r="AP573" s="1"/>
  <c r="AW17"/>
  <c r="AX17" s="1"/>
  <c r="AP17" s="1"/>
  <c r="BG1218"/>
  <c r="BH1218" s="1"/>
  <c r="AZ1218" s="1"/>
  <c r="BG1222"/>
  <c r="BH1222" s="1"/>
  <c r="AZ1222" s="1"/>
  <c r="BG1244"/>
  <c r="BG1238"/>
  <c r="BG1225"/>
  <c r="BH1225"/>
  <c r="AZ1225" s="1"/>
  <c r="BG1219"/>
  <c r="BH1219"/>
  <c r="AZ1219" s="1"/>
  <c r="BG1213"/>
  <c r="BH1213"/>
  <c r="AZ1213" s="1"/>
  <c r="BG1212"/>
  <c r="BH1212"/>
  <c r="AZ1212" s="1"/>
  <c r="BG1220"/>
  <c r="BG1236"/>
  <c r="BG1231"/>
  <c r="BH1231" s="1"/>
  <c r="AZ1231" s="1"/>
  <c r="BG1228"/>
  <c r="BG1226"/>
  <c r="BH1226"/>
  <c r="AZ1226" s="1"/>
  <c r="BG1235"/>
  <c r="BH1235"/>
  <c r="AZ1235" s="1"/>
  <c r="BG1221"/>
  <c r="BH1221" s="1"/>
  <c r="AZ1221" s="1"/>
  <c r="BG1240"/>
  <c r="BH1240" s="1"/>
  <c r="AZ1240" s="1"/>
  <c r="BG1234"/>
  <c r="BH1234" s="1"/>
  <c r="AZ1234" s="1"/>
  <c r="BG1215"/>
  <c r="BH1215" s="1"/>
  <c r="AZ1215" s="1"/>
  <c r="BG1239"/>
  <c r="BH1239"/>
  <c r="AZ1239" s="1"/>
  <c r="BG1217"/>
  <c r="BH1217"/>
  <c r="AZ1217" s="1"/>
  <c r="BG1237"/>
  <c r="BH1237"/>
  <c r="AZ1237" s="1"/>
  <c r="BG1243"/>
  <c r="BH1243"/>
  <c r="AZ1243" s="1"/>
  <c r="BG1227"/>
  <c r="BH1227" s="1"/>
  <c r="AZ1227" s="1"/>
  <c r="BG1214"/>
  <c r="BH1214" s="1"/>
  <c r="AZ1214" s="1"/>
  <c r="BG1216"/>
  <c r="BG1232"/>
  <c r="BG1242"/>
  <c r="BG1241"/>
  <c r="BH1241"/>
  <c r="AZ1241" s="1"/>
  <c r="BG1223"/>
  <c r="BH1223"/>
  <c r="AZ1223" s="1"/>
  <c r="BG1233"/>
  <c r="BH1233"/>
  <c r="AZ1233" s="1"/>
  <c r="BG1229"/>
  <c r="BH1229" s="1"/>
  <c r="AZ1229" s="1"/>
  <c r="BG1230"/>
  <c r="BH1230" s="1"/>
  <c r="AZ1230" s="1"/>
  <c r="BF1245"/>
  <c r="BG1224"/>
  <c r="BH1224"/>
  <c r="AZ1224" s="1"/>
  <c r="AW66"/>
  <c r="AX66"/>
  <c r="AP66" s="1"/>
  <c r="AW19"/>
  <c r="AX19"/>
  <c r="AP19" s="1"/>
  <c r="AW35"/>
  <c r="AX35" s="1"/>
  <c r="AP35" s="1"/>
  <c r="AW43"/>
  <c r="AX43" s="1"/>
  <c r="AP43" s="1"/>
  <c r="AW21"/>
  <c r="AX21" s="1"/>
  <c r="AP21" s="1"/>
  <c r="AW29"/>
  <c r="AX29" s="1"/>
  <c r="AP29" s="1"/>
  <c r="AW20"/>
  <c r="AX20"/>
  <c r="AP20" s="1"/>
  <c r="AW22"/>
  <c r="AX22"/>
  <c r="AP22" s="1"/>
  <c r="AW52"/>
  <c r="AX52"/>
  <c r="AP52" s="1"/>
  <c r="AW57"/>
  <c r="AX57"/>
  <c r="AP57" s="1"/>
  <c r="AW25"/>
  <c r="AX25" s="1"/>
  <c r="AP25" s="1"/>
  <c r="AW31"/>
  <c r="AX31" s="1"/>
  <c r="AP31" s="1"/>
  <c r="AW58"/>
  <c r="AX58" s="1"/>
  <c r="AP58" s="1"/>
  <c r="AW18"/>
  <c r="AX18" s="1"/>
  <c r="AP18" s="1"/>
  <c r="AW54"/>
  <c r="AX54"/>
  <c r="AP54" s="1"/>
  <c r="AW55"/>
  <c r="AX55"/>
  <c r="AP55" s="1"/>
  <c r="AW44"/>
  <c r="AX44"/>
  <c r="AP44" s="1"/>
  <c r="AW15"/>
  <c r="AX15"/>
  <c r="AP15" s="1"/>
  <c r="AW62"/>
  <c r="AX62" s="1"/>
  <c r="AP62" s="1"/>
  <c r="AW41"/>
  <c r="AX41" s="1"/>
  <c r="AP41" s="1"/>
  <c r="AW56"/>
  <c r="AX56" s="1"/>
  <c r="AP56" s="1"/>
  <c r="AW30"/>
  <c r="AX30" s="1"/>
  <c r="AP30" s="1"/>
  <c r="AW65"/>
  <c r="AX65"/>
  <c r="AP65" s="1"/>
  <c r="BH1196"/>
  <c r="AZ1196" s="1"/>
  <c r="AX1242"/>
  <c r="AP1242" s="1"/>
  <c r="AX1240"/>
  <c r="AP1240" s="1"/>
  <c r="AX1238"/>
  <c r="AP1238" s="1"/>
  <c r="AX1234"/>
  <c r="AP1234" s="1"/>
  <c r="AX1230"/>
  <c r="AP1230" s="1"/>
  <c r="AX1224"/>
  <c r="AP1224" s="1"/>
  <c r="AX1220"/>
  <c r="AP1220" s="1"/>
  <c r="AX1218"/>
  <c r="AP1218" s="1"/>
  <c r="AX1216"/>
  <c r="AP1216" s="1"/>
  <c r="AX1214"/>
  <c r="AP1214" s="1"/>
  <c r="AX1212"/>
  <c r="AP1212" s="1"/>
  <c r="AX1210"/>
  <c r="AP1210" s="1"/>
  <c r="AX1206"/>
  <c r="AP1206" s="1"/>
  <c r="AX1198"/>
  <c r="AP1198" s="1"/>
  <c r="AX1190"/>
  <c r="AP1190" s="1"/>
  <c r="AX1186"/>
  <c r="AP1186" s="1"/>
  <c r="AX1172"/>
  <c r="AP1172" s="1"/>
  <c r="AX1168"/>
  <c r="AP1168" s="1"/>
  <c r="AX1164"/>
  <c r="AP1164" s="1"/>
  <c r="AX1160"/>
  <c r="AP1160" s="1"/>
  <c r="AX1156"/>
  <c r="AP1156" s="1"/>
  <c r="AX1152"/>
  <c r="AP1152" s="1"/>
  <c r="AX1148"/>
  <c r="AP1148" s="1"/>
  <c r="AX1146"/>
  <c r="AP1146" s="1"/>
  <c r="AX1144"/>
  <c r="AP1144" s="1"/>
  <c r="AX1122"/>
  <c r="AP1122" s="1"/>
  <c r="AX1116"/>
  <c r="AP1116" s="1"/>
  <c r="AX1114"/>
  <c r="AP1114" s="1"/>
  <c r="AX1110"/>
  <c r="AP1110" s="1"/>
  <c r="AX1108"/>
  <c r="AP1108" s="1"/>
  <c r="AX1106"/>
  <c r="AP1106" s="1"/>
  <c r="AX1104"/>
  <c r="AP1104" s="1"/>
  <c r="AX1100"/>
  <c r="AP1100" s="1"/>
  <c r="AX1096"/>
  <c r="AP1096" s="1"/>
  <c r="AX1092"/>
  <c r="AP1092" s="1"/>
  <c r="AX1090"/>
  <c r="AP1090" s="1"/>
  <c r="AX1088"/>
  <c r="AP1088" s="1"/>
  <c r="AX1086"/>
  <c r="AP1086" s="1"/>
  <c r="AX1080"/>
  <c r="AP1080" s="1"/>
  <c r="AX1078"/>
  <c r="AP1078" s="1"/>
  <c r="AX1062"/>
  <c r="AP1062" s="1"/>
  <c r="AX1056"/>
  <c r="AP1056" s="1"/>
  <c r="AX1052"/>
  <c r="AP1052" s="1"/>
  <c r="AX1050"/>
  <c r="AP1050" s="1"/>
  <c r="AX1038"/>
  <c r="AP1038" s="1"/>
  <c r="AX1034"/>
  <c r="AP1034" s="1"/>
  <c r="AX1030"/>
  <c r="AP1030" s="1"/>
  <c r="AX1026"/>
  <c r="AP1026" s="1"/>
  <c r="AX1006"/>
  <c r="AP1006" s="1"/>
  <c r="AX998"/>
  <c r="AP998" s="1"/>
  <c r="AX994"/>
  <c r="AP994" s="1"/>
  <c r="AX990"/>
  <c r="AP990" s="1"/>
  <c r="AX986"/>
  <c r="AP986" s="1"/>
  <c r="AX970"/>
  <c r="AP970" s="1"/>
  <c r="AX950"/>
  <c r="AP950" s="1"/>
  <c r="AX946"/>
  <c r="AP946" s="1"/>
  <c r="AX938"/>
  <c r="AP938" s="1"/>
  <c r="AX398"/>
  <c r="AP398" s="1"/>
  <c r="AX328"/>
  <c r="AP328" s="1"/>
  <c r="AX87"/>
  <c r="AP87" s="1"/>
  <c r="BH37"/>
  <c r="AZ37" s="1"/>
  <c r="BH35"/>
  <c r="AZ35" s="1"/>
  <c r="BH17"/>
  <c r="AZ17" s="1"/>
  <c r="BH1238"/>
  <c r="AZ1238" s="1"/>
  <c r="BH1236"/>
  <c r="AZ1236" s="1"/>
  <c r="BH1232"/>
  <c r="AZ1232" s="1"/>
  <c r="BH1228"/>
  <c r="AZ1228" s="1"/>
  <c r="BH1220"/>
  <c r="AZ1220" s="1"/>
  <c r="BH1216"/>
  <c r="AZ1216" s="1"/>
  <c r="BH1192"/>
  <c r="AZ1192" s="1"/>
  <c r="BH1188"/>
  <c r="AZ1188" s="1"/>
  <c r="AX1241"/>
  <c r="AP1241" s="1"/>
  <c r="AX1239"/>
  <c r="AP1239" s="1"/>
  <c r="AX1237"/>
  <c r="AP1237" s="1"/>
  <c r="AX1231"/>
  <c r="AP1231" s="1"/>
  <c r="AX1229"/>
  <c r="AP1229" s="1"/>
  <c r="AX1219"/>
  <c r="AP1219" s="1"/>
  <c r="AX1215"/>
  <c r="AP1215" s="1"/>
  <c r="AX1211"/>
  <c r="AP1211" s="1"/>
  <c r="AX1207"/>
  <c r="AP1207" s="1"/>
  <c r="AX1187"/>
  <c r="AP1187" s="1"/>
  <c r="AX1183"/>
  <c r="AP1183" s="1"/>
  <c r="AX1179"/>
  <c r="AP1179" s="1"/>
  <c r="AX1175"/>
  <c r="AP1175" s="1"/>
  <c r="AX1163"/>
  <c r="AP1163" s="1"/>
  <c r="AX1159"/>
  <c r="AP1159" s="1"/>
  <c r="AX1151"/>
  <c r="AP1151" s="1"/>
  <c r="AX1139"/>
  <c r="AP1139" s="1"/>
  <c r="AX1135"/>
  <c r="AP1135" s="1"/>
  <c r="AX1131"/>
  <c r="AP1131" s="1"/>
  <c r="AX1123"/>
  <c r="AP1123" s="1"/>
  <c r="AX1115"/>
  <c r="AP1115" s="1"/>
  <c r="AX1111"/>
  <c r="AP1111" s="1"/>
  <c r="AX1095"/>
  <c r="AP1095" s="1"/>
  <c r="AX1087"/>
  <c r="AP1087" s="1"/>
  <c r="AX1075"/>
  <c r="AP1075" s="1"/>
  <c r="AX1071"/>
  <c r="AP1071" s="1"/>
  <c r="AX1059"/>
  <c r="AP1059" s="1"/>
  <c r="AX1055"/>
  <c r="AP1055" s="1"/>
  <c r="AX1051"/>
  <c r="AP1051" s="1"/>
  <c r="AX1031"/>
  <c r="AP1031" s="1"/>
  <c r="AX1015"/>
  <c r="AP1015" s="1"/>
  <c r="AX1011"/>
  <c r="AP1011" s="1"/>
  <c r="AX1007"/>
  <c r="AP1007" s="1"/>
  <c r="AX1003"/>
  <c r="AP1003" s="1"/>
  <c r="AX989"/>
  <c r="AP989" s="1"/>
  <c r="AX985"/>
  <c r="AP985" s="1"/>
  <c r="AX977"/>
  <c r="AP977" s="1"/>
  <c r="AX969"/>
  <c r="AP969" s="1"/>
  <c r="AX965"/>
  <c r="AP965" s="1"/>
  <c r="AX957"/>
  <c r="AP957" s="1"/>
  <c r="AX945"/>
  <c r="AP945" s="1"/>
  <c r="AX933"/>
  <c r="AP933" s="1"/>
  <c r="AX921"/>
  <c r="AP921" s="1"/>
  <c r="AX913"/>
  <c r="AP913" s="1"/>
  <c r="AX397"/>
  <c r="AP397" s="1"/>
  <c r="AX329"/>
  <c r="AP329" s="1"/>
  <c r="AX84"/>
  <c r="AP84" s="1"/>
  <c r="AX82"/>
  <c r="AP82" s="1"/>
  <c r="AX80"/>
  <c r="AP80" s="1"/>
  <c r="BH38"/>
  <c r="AZ38" s="1"/>
  <c r="BH1244"/>
  <c r="AZ1244" s="1"/>
  <c r="BH1242"/>
  <c r="AZ1242" s="1"/>
  <c r="BH1208"/>
  <c r="AZ1208" s="1"/>
  <c r="BH1204"/>
  <c r="AZ1204" s="1"/>
  <c r="BH1200"/>
  <c r="AZ1200" s="1"/>
  <c r="AW76"/>
  <c r="AX76" s="1"/>
  <c r="AP76" s="1"/>
  <c r="AW73"/>
  <c r="AX73"/>
  <c r="AP73" s="1"/>
  <c r="AW72"/>
  <c r="AX72"/>
  <c r="AP72" s="1"/>
  <c r="AW71"/>
  <c r="AX71"/>
  <c r="AP71" s="1"/>
  <c r="BG902"/>
  <c r="BH902"/>
  <c r="AZ902" s="1"/>
  <c r="BG918"/>
  <c r="BH918" s="1"/>
  <c r="AZ918" s="1"/>
  <c r="BG922"/>
  <c r="BH922" s="1"/>
  <c r="AZ922" s="1"/>
  <c r="BG940"/>
  <c r="BH940" s="1"/>
  <c r="AZ940" s="1"/>
  <c r="BG944"/>
  <c r="BH944" s="1"/>
  <c r="AZ944" s="1"/>
  <c r="BG982"/>
  <c r="BH982"/>
  <c r="AZ982" s="1"/>
  <c r="BG986"/>
  <c r="BH986"/>
  <c r="AZ986" s="1"/>
  <c r="BG1016"/>
  <c r="BH1016"/>
  <c r="AZ1016" s="1"/>
  <c r="BG1020"/>
  <c r="BH1020"/>
  <c r="AZ1020" s="1"/>
  <c r="BG863"/>
  <c r="BH863" s="1"/>
  <c r="AZ863" s="1"/>
  <c r="BG869"/>
  <c r="BH869" s="1"/>
  <c r="AZ869" s="1"/>
  <c r="BG881"/>
  <c r="BH881" s="1"/>
  <c r="AZ881" s="1"/>
  <c r="BG909"/>
  <c r="BH909" s="1"/>
  <c r="AZ909" s="1"/>
  <c r="BG874"/>
  <c r="BH874"/>
  <c r="AZ874" s="1"/>
  <c r="BG878"/>
  <c r="BH878"/>
  <c r="AZ878" s="1"/>
  <c r="BG890"/>
  <c r="BH890"/>
  <c r="AZ890" s="1"/>
  <c r="BG900"/>
  <c r="BH900"/>
  <c r="AZ900" s="1"/>
  <c r="BG916"/>
  <c r="BH916" s="1"/>
  <c r="AZ916" s="1"/>
  <c r="BG920"/>
  <c r="BH920" s="1"/>
  <c r="AZ920" s="1"/>
  <c r="BG934"/>
  <c r="BH934" s="1"/>
  <c r="AZ934" s="1"/>
  <c r="BG976"/>
  <c r="BH976" s="1"/>
  <c r="AZ976" s="1"/>
  <c r="BG988"/>
  <c r="BH988"/>
  <c r="AZ988" s="1"/>
  <c r="BG990"/>
  <c r="BH990"/>
  <c r="AZ990" s="1"/>
  <c r="BG1006"/>
  <c r="BH1006"/>
  <c r="AZ1006" s="1"/>
  <c r="BG1010"/>
  <c r="BH1010"/>
  <c r="AZ1010" s="1"/>
  <c r="BG1024"/>
  <c r="BH1024" s="1"/>
  <c r="AZ1024" s="1"/>
  <c r="BG1028"/>
  <c r="BH1028" s="1"/>
  <c r="AZ1028" s="1"/>
  <c r="BG871"/>
  <c r="BH871" s="1"/>
  <c r="AZ871" s="1"/>
  <c r="BG875"/>
  <c r="BH875" s="1"/>
  <c r="AZ875" s="1"/>
  <c r="BG887"/>
  <c r="BH887"/>
  <c r="AZ887" s="1"/>
  <c r="BG891"/>
  <c r="BH891"/>
  <c r="AZ891" s="1"/>
  <c r="BG907"/>
  <c r="BH907"/>
  <c r="AZ907" s="1"/>
  <c r="BG911"/>
  <c r="BH911"/>
  <c r="AZ911" s="1"/>
  <c r="BG651"/>
  <c r="BH651" s="1"/>
  <c r="AZ651" s="1"/>
  <c r="BG649"/>
  <c r="BH649" s="1"/>
  <c r="AZ649" s="1"/>
  <c r="BG70"/>
  <c r="BH70" s="1"/>
  <c r="AZ70" s="1"/>
  <c r="BG107"/>
  <c r="BH107" s="1"/>
  <c r="AZ107" s="1"/>
  <c r="BG115"/>
  <c r="BH115"/>
  <c r="AZ115" s="1"/>
  <c r="BG210"/>
  <c r="BH210"/>
  <c r="AZ210" s="1"/>
  <c r="BG600"/>
  <c r="BH600"/>
  <c r="AZ600" s="1"/>
  <c r="BG602"/>
  <c r="BH602"/>
  <c r="AZ602" s="1"/>
  <c r="BG604"/>
  <c r="BH604" s="1"/>
  <c r="AZ604" s="1"/>
  <c r="BG606"/>
  <c r="BH606" s="1"/>
  <c r="AZ606" s="1"/>
  <c r="BG616"/>
  <c r="BH616" s="1"/>
  <c r="AZ616" s="1"/>
  <c r="BG618"/>
  <c r="BH618" s="1"/>
  <c r="AZ618" s="1"/>
  <c r="BG620"/>
  <c r="BH620"/>
  <c r="AZ620" s="1"/>
  <c r="BG622"/>
  <c r="BH622"/>
  <c r="AZ622" s="1"/>
  <c r="BG567"/>
  <c r="BH567"/>
  <c r="AZ567" s="1"/>
  <c r="BG569"/>
  <c r="BH569"/>
  <c r="AZ569" s="1"/>
  <c r="BG571"/>
  <c r="BH571" s="1"/>
  <c r="AZ571" s="1"/>
  <c r="BG573"/>
  <c r="BH573" s="1"/>
  <c r="AZ573" s="1"/>
  <c r="BG583"/>
  <c r="BH583" s="1"/>
  <c r="AZ583" s="1"/>
  <c r="BG617"/>
  <c r="BH617" s="1"/>
  <c r="AZ617" s="1"/>
  <c r="BG619"/>
  <c r="BH619"/>
  <c r="AZ619" s="1"/>
  <c r="BG621"/>
  <c r="BH621"/>
  <c r="AZ621" s="1"/>
  <c r="BG631"/>
  <c r="BH631"/>
  <c r="AZ631" s="1"/>
  <c r="BG633"/>
  <c r="BH633"/>
  <c r="AZ633" s="1"/>
  <c r="BG635"/>
  <c r="BH635" s="1"/>
  <c r="AZ635" s="1"/>
  <c r="BG637"/>
  <c r="BH637" s="1"/>
  <c r="AZ637" s="1"/>
  <c r="BG1050"/>
  <c r="BH1050" s="1"/>
  <c r="AZ1050" s="1"/>
  <c r="BG476"/>
  <c r="BH476" s="1"/>
  <c r="AZ476" s="1"/>
  <c r="BG492"/>
  <c r="BH492" s="1"/>
  <c r="AZ492" s="1"/>
  <c r="BG540"/>
  <c r="BH540"/>
  <c r="AZ540" s="1"/>
  <c r="BG556"/>
  <c r="BH556"/>
  <c r="AZ556" s="1"/>
  <c r="BG405"/>
  <c r="BH405"/>
  <c r="AZ405" s="1"/>
  <c r="BG413"/>
  <c r="BH413" s="1"/>
  <c r="AZ413" s="1"/>
  <c r="BG421"/>
  <c r="BH421" s="1"/>
  <c r="AZ421" s="1"/>
  <c r="BG429"/>
  <c r="BH429" s="1"/>
  <c r="AZ429" s="1"/>
  <c r="BG469"/>
  <c r="BH469"/>
  <c r="AZ469" s="1"/>
  <c r="BG477"/>
  <c r="BH477" s="1"/>
  <c r="AZ477" s="1"/>
  <c r="BG485"/>
  <c r="BH485" s="1"/>
  <c r="AZ485" s="1"/>
  <c r="BG493"/>
  <c r="BH493" s="1"/>
  <c r="AZ493" s="1"/>
  <c r="BG517"/>
  <c r="BH517" s="1"/>
  <c r="AZ517" s="1"/>
  <c r="BG525"/>
  <c r="BH525"/>
  <c r="AZ525" s="1"/>
  <c r="BG762"/>
  <c r="BH762"/>
  <c r="AZ762" s="1"/>
  <c r="BG778"/>
  <c r="BH778"/>
  <c r="AZ778" s="1"/>
  <c r="BG826"/>
  <c r="BH826"/>
  <c r="AZ826" s="1"/>
  <c r="BG842"/>
  <c r="BH842" s="1"/>
  <c r="AZ842" s="1"/>
  <c r="BG753"/>
  <c r="BH753" s="1"/>
  <c r="AZ753" s="1"/>
  <c r="BG769"/>
  <c r="BH769" s="1"/>
  <c r="AZ769" s="1"/>
  <c r="BG817"/>
  <c r="BH817" s="1"/>
  <c r="AZ817" s="1"/>
  <c r="BG849"/>
  <c r="BH849"/>
  <c r="AZ849" s="1"/>
  <c r="BG378"/>
  <c r="BH378"/>
  <c r="AZ378" s="1"/>
  <c r="BG382"/>
  <c r="BH382"/>
  <c r="AZ382" s="1"/>
  <c r="BG410"/>
  <c r="BH410"/>
  <c r="AZ410" s="1"/>
  <c r="BG414"/>
  <c r="BH414" s="1"/>
  <c r="AZ414" s="1"/>
  <c r="BG442"/>
  <c r="BH442" s="1"/>
  <c r="AZ442" s="1"/>
  <c r="BG906"/>
  <c r="BH906" s="1"/>
  <c r="AZ906" s="1"/>
  <c r="BG914"/>
  <c r="BH914" s="1"/>
  <c r="AZ914" s="1"/>
  <c r="BG932"/>
  <c r="BH932"/>
  <c r="AZ932" s="1"/>
  <c r="BG936"/>
  <c r="BH936"/>
  <c r="AZ936" s="1"/>
  <c r="BG958"/>
  <c r="BH958"/>
  <c r="AZ958" s="1"/>
  <c r="BG978"/>
  <c r="BH978"/>
  <c r="AZ978" s="1"/>
  <c r="BG992"/>
  <c r="BH992" s="1"/>
  <c r="AZ992" s="1"/>
  <c r="BG1012"/>
  <c r="BH1012" s="1"/>
  <c r="AZ1012" s="1"/>
  <c r="BG1022"/>
  <c r="BH1022" s="1"/>
  <c r="AZ1022" s="1"/>
  <c r="BG1168"/>
  <c r="BH1168" s="1"/>
  <c r="AZ1168" s="1"/>
  <c r="BG873"/>
  <c r="BH873"/>
  <c r="AZ873" s="1"/>
  <c r="BG877"/>
  <c r="BH877"/>
  <c r="AZ877" s="1"/>
  <c r="BG913"/>
  <c r="BH913"/>
  <c r="AZ913" s="1"/>
  <c r="BG915"/>
  <c r="BH915"/>
  <c r="AZ915" s="1"/>
  <c r="BG882"/>
  <c r="BH882" s="1"/>
  <c r="AZ882" s="1"/>
  <c r="BG886"/>
  <c r="BH886" s="1"/>
  <c r="AZ886" s="1"/>
  <c r="BG908"/>
  <c r="BH908" s="1"/>
  <c r="AZ908" s="1"/>
  <c r="BG912"/>
  <c r="BH912" s="1"/>
  <c r="AZ912" s="1"/>
  <c r="BG924"/>
  <c r="BH924"/>
  <c r="AZ924" s="1"/>
  <c r="BG930"/>
  <c r="BH930"/>
  <c r="AZ930" s="1"/>
  <c r="BG980"/>
  <c r="BH980"/>
  <c r="AZ980" s="1"/>
  <c r="BG984"/>
  <c r="BH984"/>
  <c r="AZ984" s="1"/>
  <c r="BG994"/>
  <c r="BH994" s="1"/>
  <c r="AZ994" s="1"/>
  <c r="BG1002"/>
  <c r="BH1002" s="1"/>
  <c r="AZ1002" s="1"/>
  <c r="BG1014"/>
  <c r="BH1014" s="1"/>
  <c r="AZ1014" s="1"/>
  <c r="BG1018"/>
  <c r="BH1018" s="1"/>
  <c r="AZ1018" s="1"/>
  <c r="BG1032"/>
  <c r="BH1032"/>
  <c r="AZ1032" s="1"/>
  <c r="BG1036"/>
  <c r="BH1036"/>
  <c r="AZ1036" s="1"/>
  <c r="BG879"/>
  <c r="BH879"/>
  <c r="AZ879" s="1"/>
  <c r="BG883"/>
  <c r="BH883"/>
  <c r="AZ883" s="1"/>
  <c r="BG895"/>
  <c r="BH895" s="1"/>
  <c r="AZ895" s="1"/>
  <c r="BG899"/>
  <c r="BH899" s="1"/>
  <c r="AZ899" s="1"/>
  <c r="BG655"/>
  <c r="BH655" s="1"/>
  <c r="AZ655" s="1"/>
  <c r="BG653"/>
  <c r="BH653"/>
  <c r="AZ653" s="1"/>
  <c r="BG647"/>
  <c r="BH647" s="1"/>
  <c r="AZ647" s="1"/>
  <c r="BG645"/>
  <c r="BH645" s="1"/>
  <c r="AZ645" s="1"/>
  <c r="BG218"/>
  <c r="BH218" s="1"/>
  <c r="AZ218" s="1"/>
  <c r="BG358"/>
  <c r="BH358" s="1"/>
  <c r="AZ358" s="1"/>
  <c r="BG563"/>
  <c r="BH563"/>
  <c r="AZ563" s="1"/>
  <c r="BG598"/>
  <c r="BH598"/>
  <c r="AZ598" s="1"/>
  <c r="BG608"/>
  <c r="BH608"/>
  <c r="AZ608" s="1"/>
  <c r="BG610"/>
  <c r="BH610"/>
  <c r="AZ610" s="1"/>
  <c r="BG612"/>
  <c r="BH612" s="1"/>
  <c r="AZ612" s="1"/>
  <c r="BG614"/>
  <c r="BH614" s="1"/>
  <c r="AZ614" s="1"/>
  <c r="BG624"/>
  <c r="BH624" s="1"/>
  <c r="AZ624" s="1"/>
  <c r="BG626"/>
  <c r="BH626" s="1"/>
  <c r="AZ626" s="1"/>
  <c r="BG628"/>
  <c r="BH628"/>
  <c r="AZ628" s="1"/>
  <c r="BG559"/>
  <c r="BH559"/>
  <c r="AZ559" s="1"/>
  <c r="BG575"/>
  <c r="BH575"/>
  <c r="AZ575" s="1"/>
  <c r="BG577"/>
  <c r="BH577"/>
  <c r="AZ577" s="1"/>
  <c r="BG579"/>
  <c r="BH579" s="1"/>
  <c r="AZ579" s="1"/>
  <c r="BG581"/>
  <c r="BH581" s="1"/>
  <c r="AZ581" s="1"/>
  <c r="BG623"/>
  <c r="BH623" s="1"/>
  <c r="AZ623" s="1"/>
  <c r="BG625"/>
  <c r="BH625" s="1"/>
  <c r="AZ625" s="1"/>
  <c r="BG627"/>
  <c r="BH627"/>
  <c r="AZ627" s="1"/>
  <c r="BG629"/>
  <c r="BH629"/>
  <c r="AZ629" s="1"/>
  <c r="BG639"/>
  <c r="BH639"/>
  <c r="AZ639" s="1"/>
  <c r="BG641"/>
  <c r="BH641" s="1"/>
  <c r="AZ641" s="1"/>
  <c r="BG643"/>
  <c r="BH643" s="1"/>
  <c r="AZ643" s="1"/>
  <c r="BG1048"/>
  <c r="BH1048" s="1"/>
  <c r="AZ1048" s="1"/>
  <c r="BG428"/>
  <c r="BH428" s="1"/>
  <c r="AZ428" s="1"/>
  <c r="BG452"/>
  <c r="BH452" s="1"/>
  <c r="AZ452" s="1"/>
  <c r="BG460"/>
  <c r="BH460"/>
  <c r="AZ460" s="1"/>
  <c r="BG508"/>
  <c r="BH508"/>
  <c r="AZ508" s="1"/>
  <c r="BG524"/>
  <c r="BH524"/>
  <c r="AZ524" s="1"/>
  <c r="BG373"/>
  <c r="BH373"/>
  <c r="AZ373" s="1"/>
  <c r="BG381"/>
  <c r="BH381" s="1"/>
  <c r="AZ381" s="1"/>
  <c r="BG389"/>
  <c r="BH389" s="1"/>
  <c r="AZ389" s="1"/>
  <c r="BG397"/>
  <c r="BH397" s="1"/>
  <c r="AZ397" s="1"/>
  <c r="BG437"/>
  <c r="BH437" s="1"/>
  <c r="AZ437" s="1"/>
  <c r="BG445"/>
  <c r="BH445"/>
  <c r="AZ445" s="1"/>
  <c r="BG453"/>
  <c r="BH453"/>
  <c r="AZ453" s="1"/>
  <c r="BG461"/>
  <c r="BH461"/>
  <c r="AZ461" s="1"/>
  <c r="BG501"/>
  <c r="BH501"/>
  <c r="AZ501" s="1"/>
  <c r="BG509"/>
  <c r="BH509" s="1"/>
  <c r="AZ509" s="1"/>
  <c r="BG533"/>
  <c r="BH533" s="1"/>
  <c r="AZ533" s="1"/>
  <c r="BG738"/>
  <c r="BH738" s="1"/>
  <c r="AZ738" s="1"/>
  <c r="BG794"/>
  <c r="BH794" s="1"/>
  <c r="AZ794" s="1"/>
  <c r="BG810"/>
  <c r="BH810"/>
  <c r="AZ810" s="1"/>
  <c r="BG721"/>
  <c r="BH721"/>
  <c r="AZ721" s="1"/>
  <c r="BG737"/>
  <c r="BH737"/>
  <c r="AZ737" s="1"/>
  <c r="BG785"/>
  <c r="BH785" s="1"/>
  <c r="AZ785" s="1"/>
  <c r="BG801"/>
  <c r="BH801" s="1"/>
  <c r="AZ801" s="1"/>
  <c r="BG833"/>
  <c r="BH833" s="1"/>
  <c r="AZ833" s="1"/>
  <c r="BG857"/>
  <c r="BH857" s="1"/>
  <c r="AZ857" s="1"/>
  <c r="BG394"/>
  <c r="BH394" s="1"/>
  <c r="AZ394" s="1"/>
  <c r="BG398"/>
  <c r="BH398"/>
  <c r="AZ398" s="1"/>
  <c r="BG426"/>
  <c r="BH426"/>
  <c r="AZ426" s="1"/>
  <c r="BG430"/>
  <c r="BH430" s="1"/>
  <c r="AZ430" s="1"/>
  <c r="BG18"/>
  <c r="BH18"/>
  <c r="AZ18" s="1"/>
  <c r="BG19"/>
  <c r="BH19" s="1"/>
  <c r="AZ19" s="1"/>
  <c r="BH14"/>
  <c r="AZ14" s="1"/>
  <c r="BG24"/>
  <c r="BH24"/>
  <c r="AZ24" s="1"/>
  <c r="BG23"/>
  <c r="BH23"/>
  <c r="AZ23" s="1"/>
  <c r="BG33"/>
  <c r="BH33"/>
  <c r="AZ33" s="1"/>
  <c r="BG214"/>
  <c r="BH214" s="1"/>
  <c r="AZ214" s="1"/>
  <c r="BG362"/>
  <c r="BH362"/>
  <c r="AZ362" s="1"/>
  <c r="BG589"/>
  <c r="BH589" s="1"/>
  <c r="AZ589" s="1"/>
  <c r="BG591"/>
  <c r="BH591" s="1"/>
  <c r="AZ591" s="1"/>
  <c r="BG597"/>
  <c r="BH597" s="1"/>
  <c r="AZ597" s="1"/>
  <c r="BG599"/>
  <c r="BH599" s="1"/>
  <c r="AZ599" s="1"/>
  <c r="BG605"/>
  <c r="BH605"/>
  <c r="AZ605" s="1"/>
  <c r="BG607"/>
  <c r="BH607"/>
  <c r="AZ607" s="1"/>
  <c r="BG613"/>
  <c r="BH613"/>
  <c r="AZ613" s="1"/>
  <c r="BG615"/>
  <c r="BH615"/>
  <c r="AZ615" s="1"/>
  <c r="BG650"/>
  <c r="BH650" s="1"/>
  <c r="AZ650" s="1"/>
  <c r="BG648"/>
  <c r="BH648" s="1"/>
  <c r="AZ648" s="1"/>
  <c r="BG30"/>
  <c r="BH30" s="1"/>
  <c r="AZ30" s="1"/>
  <c r="BG36"/>
  <c r="BH36" s="1"/>
  <c r="AZ36" s="1"/>
  <c r="BG25"/>
  <c r="BH25"/>
  <c r="AZ25" s="1"/>
  <c r="BG31"/>
  <c r="BH31"/>
  <c r="AZ31" s="1"/>
  <c r="BG41"/>
  <c r="BH41"/>
  <c r="AZ41" s="1"/>
  <c r="BG1067"/>
  <c r="BH1067"/>
  <c r="AZ1067" s="1"/>
  <c r="BG1071"/>
  <c r="BH1071" s="1"/>
  <c r="AZ1071" s="1"/>
  <c r="BG1115"/>
  <c r="BH1115" s="1"/>
  <c r="AZ1115" s="1"/>
  <c r="BG1119"/>
  <c r="BH1119" s="1"/>
  <c r="AZ1119" s="1"/>
  <c r="BG1131"/>
  <c r="BH1131"/>
  <c r="AZ1131" s="1"/>
  <c r="BG1135"/>
  <c r="BH1135" s="1"/>
  <c r="AZ1135" s="1"/>
  <c r="BG726"/>
  <c r="BH726" s="1"/>
  <c r="AZ726" s="1"/>
  <c r="BG730"/>
  <c r="BH730" s="1"/>
  <c r="AZ730" s="1"/>
  <c r="BG898"/>
  <c r="BH898" s="1"/>
  <c r="AZ898" s="1"/>
  <c r="BG16"/>
  <c r="BH16"/>
  <c r="AZ16" s="1"/>
  <c r="BG21"/>
  <c r="BH21"/>
  <c r="AZ21" s="1"/>
  <c r="BG22"/>
  <c r="BH22"/>
  <c r="AZ22" s="1"/>
  <c r="BG26"/>
  <c r="BH26"/>
  <c r="AZ26" s="1"/>
  <c r="BG28"/>
  <c r="BH28" s="1"/>
  <c r="AZ28" s="1"/>
  <c r="BG66"/>
  <c r="BH66" s="1"/>
  <c r="AZ66" s="1"/>
  <c r="BG111"/>
  <c r="BH111" s="1"/>
  <c r="AZ111" s="1"/>
  <c r="BG585"/>
  <c r="BH585" s="1"/>
  <c r="AZ585" s="1"/>
  <c r="BG587"/>
  <c r="BH587"/>
  <c r="AZ587" s="1"/>
  <c r="BG593"/>
  <c r="BH593"/>
  <c r="AZ593" s="1"/>
  <c r="BG595"/>
  <c r="BH595"/>
  <c r="AZ595" s="1"/>
  <c r="BG601"/>
  <c r="BH601"/>
  <c r="AZ601" s="1"/>
  <c r="BG603"/>
  <c r="BH603" s="1"/>
  <c r="AZ603" s="1"/>
  <c r="BG609"/>
  <c r="BH609" s="1"/>
  <c r="AZ609" s="1"/>
  <c r="BG611"/>
  <c r="BH611" s="1"/>
  <c r="AZ611" s="1"/>
  <c r="BG654"/>
  <c r="BH654" s="1"/>
  <c r="AZ654" s="1"/>
  <c r="BG652"/>
  <c r="BH652"/>
  <c r="AZ652" s="1"/>
  <c r="BG646"/>
  <c r="BH646"/>
  <c r="AZ646" s="1"/>
  <c r="BG32"/>
  <c r="BH32"/>
  <c r="AZ32" s="1"/>
  <c r="BG34"/>
  <c r="BH34"/>
  <c r="AZ34" s="1"/>
  <c r="BG27"/>
  <c r="BH27" s="1"/>
  <c r="AZ27" s="1"/>
  <c r="BG29"/>
  <c r="BH29" s="1"/>
  <c r="AZ29" s="1"/>
  <c r="BG43"/>
  <c r="BH43" s="1"/>
  <c r="AZ43" s="1"/>
  <c r="BG1063"/>
  <c r="BH1063" s="1"/>
  <c r="AZ1063" s="1"/>
  <c r="BG1107"/>
  <c r="BH1107"/>
  <c r="AZ1107" s="1"/>
  <c r="BG1111"/>
  <c r="BH1111"/>
  <c r="AZ1111" s="1"/>
  <c r="BG1123"/>
  <c r="BH1123"/>
  <c r="AZ1123" s="1"/>
  <c r="BG1127"/>
  <c r="BH1127"/>
  <c r="AZ1127" s="1"/>
  <c r="BG861"/>
  <c r="BH861" s="1"/>
  <c r="AZ861" s="1"/>
  <c r="BG722"/>
  <c r="BH722" s="1"/>
  <c r="AZ722" s="1"/>
  <c r="BG864"/>
  <c r="BH864" s="1"/>
  <c r="AZ864" s="1"/>
  <c r="BG872"/>
  <c r="BH872" s="1"/>
  <c r="AZ872" s="1"/>
  <c r="AW60"/>
  <c r="AX60"/>
  <c r="AP60" s="1"/>
  <c r="AW26"/>
  <c r="AX26"/>
  <c r="AP26" s="1"/>
  <c r="AW32"/>
  <c r="AX32"/>
  <c r="AP32" s="1"/>
  <c r="AX14"/>
  <c r="AP14" s="1"/>
  <c r="AW23"/>
  <c r="AX23" s="1"/>
  <c r="AP23" s="1"/>
  <c r="AW24"/>
  <c r="AX24" s="1"/>
  <c r="AP24" s="1"/>
  <c r="AW16"/>
  <c r="AX16" s="1"/>
  <c r="AP16" s="1"/>
  <c r="AW47"/>
  <c r="AX47"/>
  <c r="AP47" s="1"/>
  <c r="AW64"/>
  <c r="AX64"/>
  <c r="AP64" s="1"/>
  <c r="AW63"/>
  <c r="AX63"/>
  <c r="AP63" s="1"/>
  <c r="AW39"/>
  <c r="AX39"/>
  <c r="AP39" s="1"/>
  <c r="AW33"/>
  <c r="AX33" s="1"/>
  <c r="AP33" s="1"/>
  <c r="BG211"/>
  <c r="BH211"/>
  <c r="AZ211" s="1"/>
  <c r="BG122"/>
  <c r="BH122"/>
  <c r="AZ122" s="1"/>
  <c r="BG80"/>
  <c r="BH80" s="1"/>
  <c r="AZ80" s="1"/>
  <c r="BG92"/>
  <c r="BH92" s="1"/>
  <c r="AZ92" s="1"/>
  <c r="BG99"/>
  <c r="BH99" s="1"/>
  <c r="AZ99" s="1"/>
  <c r="BG76"/>
  <c r="BH76"/>
  <c r="AZ76" s="1"/>
  <c r="BG62"/>
  <c r="BG59"/>
  <c r="BH59"/>
  <c r="AZ59" s="1"/>
  <c r="BG63"/>
  <c r="BG543"/>
  <c r="BH543"/>
  <c r="AZ543" s="1"/>
  <c r="BG551"/>
  <c r="BH551" s="1"/>
  <c r="AZ551" s="1"/>
  <c r="BG263"/>
  <c r="BH263" s="1"/>
  <c r="AZ263" s="1"/>
  <c r="BG271"/>
  <c r="BH271" s="1"/>
  <c r="AZ271" s="1"/>
  <c r="BG327"/>
  <c r="BH327" s="1"/>
  <c r="AZ327" s="1"/>
  <c r="BG335"/>
  <c r="BH335"/>
  <c r="AZ335" s="1"/>
  <c r="BG244"/>
  <c r="BH244"/>
  <c r="AZ244" s="1"/>
  <c r="BG252"/>
  <c r="BH252"/>
  <c r="AZ252" s="1"/>
  <c r="BG308"/>
  <c r="BH308"/>
  <c r="AZ308" s="1"/>
  <c r="BG316"/>
  <c r="BH316" s="1"/>
  <c r="AZ316" s="1"/>
  <c r="BG340"/>
  <c r="BH340" s="1"/>
  <c r="AZ340" s="1"/>
  <c r="BG348"/>
  <c r="BH348" s="1"/>
  <c r="AZ348" s="1"/>
  <c r="AX982"/>
  <c r="AP982" s="1"/>
  <c r="AX930"/>
  <c r="AP930" s="1"/>
  <c r="AX876"/>
  <c r="AP876" s="1"/>
  <c r="AX870"/>
  <c r="AP870" s="1"/>
  <c r="AX858"/>
  <c r="AP858" s="1"/>
  <c r="AX846"/>
  <c r="AP846" s="1"/>
  <c r="AX812"/>
  <c r="AP812" s="1"/>
  <c r="AX810"/>
  <c r="AP810" s="1"/>
  <c r="AX901"/>
  <c r="AP901" s="1"/>
  <c r="AX815"/>
  <c r="AP815" s="1"/>
  <c r="AX807"/>
  <c r="AP807" s="1"/>
  <c r="BG446"/>
  <c r="BH446" s="1"/>
  <c r="AZ446" s="1"/>
  <c r="BG458"/>
  <c r="BH458" s="1"/>
  <c r="AZ458" s="1"/>
  <c r="BG478"/>
  <c r="BH478"/>
  <c r="AZ478" s="1"/>
  <c r="BG490"/>
  <c r="BH490" s="1"/>
  <c r="AZ490" s="1"/>
  <c r="BG514"/>
  <c r="BH514" s="1"/>
  <c r="AZ514" s="1"/>
  <c r="BG522"/>
  <c r="BH522" s="1"/>
  <c r="AZ522" s="1"/>
  <c r="BG546"/>
  <c r="BH546" s="1"/>
  <c r="AZ546" s="1"/>
  <c r="BG554"/>
  <c r="BH554" s="1"/>
  <c r="AZ554" s="1"/>
  <c r="BG736"/>
  <c r="BH736" s="1"/>
  <c r="AZ736" s="1"/>
  <c r="BG744"/>
  <c r="BH744"/>
  <c r="AZ744" s="1"/>
  <c r="BG768"/>
  <c r="BH768"/>
  <c r="AZ768" s="1"/>
  <c r="BG776"/>
  <c r="BH776"/>
  <c r="AZ776" s="1"/>
  <c r="BG800"/>
  <c r="BH800"/>
  <c r="AZ800" s="1"/>
  <c r="BG808"/>
  <c r="BH808" s="1"/>
  <c r="AZ808" s="1"/>
  <c r="BG832"/>
  <c r="BH832" s="1"/>
  <c r="AZ832" s="1"/>
  <c r="BG840"/>
  <c r="BH840" s="1"/>
  <c r="AZ840" s="1"/>
  <c r="BG731"/>
  <c r="BH731" s="1"/>
  <c r="AZ731" s="1"/>
  <c r="BG735"/>
  <c r="BH735"/>
  <c r="AZ735" s="1"/>
  <c r="BG763"/>
  <c r="BH763"/>
  <c r="AZ763" s="1"/>
  <c r="BG767"/>
  <c r="BH767"/>
  <c r="AZ767" s="1"/>
  <c r="BG795"/>
  <c r="BH795"/>
  <c r="AZ795" s="1"/>
  <c r="BG799"/>
  <c r="BH799" s="1"/>
  <c r="AZ799" s="1"/>
  <c r="BG823"/>
  <c r="BH823" s="1"/>
  <c r="AZ823" s="1"/>
  <c r="BG831"/>
  <c r="BH831" s="1"/>
  <c r="AZ831" s="1"/>
  <c r="BG925"/>
  <c r="BH925" s="1"/>
  <c r="AZ925" s="1"/>
  <c r="BG939"/>
  <c r="BH939"/>
  <c r="AZ939" s="1"/>
  <c r="BG965"/>
  <c r="BH965"/>
  <c r="AZ965" s="1"/>
  <c r="BG973"/>
  <c r="BH973"/>
  <c r="AZ973" s="1"/>
  <c r="BG997"/>
  <c r="BH997"/>
  <c r="AZ997" s="1"/>
  <c r="BG1005"/>
  <c r="BH1005" s="1"/>
  <c r="AZ1005" s="1"/>
  <c r="BG1029"/>
  <c r="BH1029" s="1"/>
  <c r="AZ1029" s="1"/>
  <c r="BG1037"/>
  <c r="BH1037" s="1"/>
  <c r="AZ1037" s="1"/>
  <c r="BG1061"/>
  <c r="BH1061" s="1"/>
  <c r="AZ1061" s="1"/>
  <c r="BG1069"/>
  <c r="BH1069"/>
  <c r="AZ1069" s="1"/>
  <c r="BG1093"/>
  <c r="BH1093"/>
  <c r="AZ1093" s="1"/>
  <c r="BG1101"/>
  <c r="BH1101"/>
  <c r="AZ1101" s="1"/>
  <c r="BG1125"/>
  <c r="BH1125"/>
  <c r="AZ1125" s="1"/>
  <c r="BG1133"/>
  <c r="BH1133" s="1"/>
  <c r="AZ1133" s="1"/>
  <c r="BG1157"/>
  <c r="BH1157" s="1"/>
  <c r="AZ1157" s="1"/>
  <c r="BG1165"/>
  <c r="BH1165" s="1"/>
  <c r="AZ1165" s="1"/>
  <c r="BG929"/>
  <c r="BH929" s="1"/>
  <c r="AZ929" s="1"/>
  <c r="BG941"/>
  <c r="BH941"/>
  <c r="AZ941" s="1"/>
  <c r="BG963"/>
  <c r="BH963"/>
  <c r="AZ963" s="1"/>
  <c r="BG971"/>
  <c r="BH971" s="1"/>
  <c r="AZ971" s="1"/>
  <c r="BG995"/>
  <c r="BH995" s="1"/>
  <c r="AZ995" s="1"/>
  <c r="BG1003"/>
  <c r="BH1003" s="1"/>
  <c r="AZ1003" s="1"/>
  <c r="BG1027"/>
  <c r="BH1027" s="1"/>
  <c r="AZ1027" s="1"/>
  <c r="BG1035"/>
  <c r="BH1035"/>
  <c r="AZ1035" s="1"/>
  <c r="BG1059"/>
  <c r="BH1059"/>
  <c r="AZ1059" s="1"/>
  <c r="BG436"/>
  <c r="BH436"/>
  <c r="AZ436" s="1"/>
  <c r="BG484"/>
  <c r="BH484"/>
  <c r="AZ484" s="1"/>
  <c r="BG500"/>
  <c r="BH500" s="1"/>
  <c r="AZ500" s="1"/>
  <c r="BG548"/>
  <c r="BH548" s="1"/>
  <c r="AZ548" s="1"/>
  <c r="BG564"/>
  <c r="BH564" s="1"/>
  <c r="AZ564" s="1"/>
  <c r="BG393"/>
  <c r="BH393" s="1"/>
  <c r="AZ393" s="1"/>
  <c r="BG401"/>
  <c r="BH401"/>
  <c r="AZ401" s="1"/>
  <c r="BG425"/>
  <c r="BH425"/>
  <c r="AZ425" s="1"/>
  <c r="BG433"/>
  <c r="BH433"/>
  <c r="AZ433" s="1"/>
  <c r="BG457"/>
  <c r="BH457"/>
  <c r="AZ457" s="1"/>
  <c r="BG465"/>
  <c r="BH465" s="1"/>
  <c r="AZ465" s="1"/>
  <c r="BG489"/>
  <c r="BH489"/>
  <c r="AZ489" s="1"/>
  <c r="BG497"/>
  <c r="BH497" s="1"/>
  <c r="AZ497" s="1"/>
  <c r="BG521"/>
  <c r="BH521" s="1"/>
  <c r="AZ521" s="1"/>
  <c r="BG529"/>
  <c r="BH529" s="1"/>
  <c r="AZ529" s="1"/>
  <c r="BG754"/>
  <c r="BH754" s="1"/>
  <c r="AZ754" s="1"/>
  <c r="BG770"/>
  <c r="BH770"/>
  <c r="AZ770" s="1"/>
  <c r="BG818"/>
  <c r="BH818"/>
  <c r="AZ818" s="1"/>
  <c r="BG834"/>
  <c r="BH834" s="1"/>
  <c r="AZ834" s="1"/>
  <c r="BG745"/>
  <c r="BH745"/>
  <c r="AZ745" s="1"/>
  <c r="BG761"/>
  <c r="BH761" s="1"/>
  <c r="AZ761" s="1"/>
  <c r="BG809"/>
  <c r="BH809" s="1"/>
  <c r="AZ809" s="1"/>
  <c r="BG825"/>
  <c r="BH825" s="1"/>
  <c r="AZ825" s="1"/>
  <c r="BG370"/>
  <c r="BH370" s="1"/>
  <c r="AZ370" s="1"/>
  <c r="BG374"/>
  <c r="BH374"/>
  <c r="AZ374" s="1"/>
  <c r="BG402"/>
  <c r="BH402"/>
  <c r="AZ402" s="1"/>
  <c r="BG406"/>
  <c r="BH406"/>
  <c r="AZ406" s="1"/>
  <c r="BG434"/>
  <c r="BH434"/>
  <c r="AZ434" s="1"/>
  <c r="BG438"/>
  <c r="BH438" s="1"/>
  <c r="AZ438" s="1"/>
  <c r="BG466"/>
  <c r="BH466" s="1"/>
  <c r="AZ466" s="1"/>
  <c r="BG470"/>
  <c r="BH470" s="1"/>
  <c r="AZ470" s="1"/>
  <c r="BG498"/>
  <c r="BH498"/>
  <c r="AZ498" s="1"/>
  <c r="BG502"/>
  <c r="BH502"/>
  <c r="AZ502" s="1"/>
  <c r="BG526"/>
  <c r="BH526" s="1"/>
  <c r="AZ526" s="1"/>
  <c r="BG534"/>
  <c r="BH534" s="1"/>
  <c r="AZ534" s="1"/>
  <c r="BG558"/>
  <c r="BH558" s="1"/>
  <c r="AZ558" s="1"/>
  <c r="BG367"/>
  <c r="BH367" s="1"/>
  <c r="AZ367" s="1"/>
  <c r="BG756"/>
  <c r="BH756" s="1"/>
  <c r="AZ756" s="1"/>
  <c r="BG764"/>
  <c r="BH764"/>
  <c r="AZ764" s="1"/>
  <c r="BG788"/>
  <c r="BH788"/>
  <c r="AZ788" s="1"/>
  <c r="BG796"/>
  <c r="BH796"/>
  <c r="AZ796" s="1"/>
  <c r="BG820"/>
  <c r="BH820"/>
  <c r="AZ820" s="1"/>
  <c r="BG828"/>
  <c r="BH828" s="1"/>
  <c r="AZ828" s="1"/>
  <c r="BG852"/>
  <c r="BH852" s="1"/>
  <c r="AZ852" s="1"/>
  <c r="BG723"/>
  <c r="BH723" s="1"/>
  <c r="AZ723" s="1"/>
  <c r="BG743"/>
  <c r="BH743" s="1"/>
  <c r="AZ743" s="1"/>
  <c r="BG755"/>
  <c r="BH755"/>
  <c r="AZ755" s="1"/>
  <c r="BG775"/>
  <c r="BH775"/>
  <c r="AZ775" s="1"/>
  <c r="BG787"/>
  <c r="BH787"/>
  <c r="AZ787" s="1"/>
  <c r="BG811"/>
  <c r="BH811"/>
  <c r="AZ811" s="1"/>
  <c r="BG819"/>
  <c r="BH819" s="1"/>
  <c r="AZ819" s="1"/>
  <c r="BG843"/>
  <c r="BH843" s="1"/>
  <c r="AZ843" s="1"/>
  <c r="BG917"/>
  <c r="BH917" s="1"/>
  <c r="AZ917" s="1"/>
  <c r="BG953"/>
  <c r="BH953" s="1"/>
  <c r="AZ953" s="1"/>
  <c r="BG961"/>
  <c r="BH961"/>
  <c r="AZ961" s="1"/>
  <c r="BG985"/>
  <c r="BH985"/>
  <c r="AZ985" s="1"/>
  <c r="BG993"/>
  <c r="BH993"/>
  <c r="AZ993" s="1"/>
  <c r="BG1017"/>
  <c r="BH1017" s="1"/>
  <c r="AZ1017" s="1"/>
  <c r="BG1025"/>
  <c r="BH1025" s="1"/>
  <c r="AZ1025" s="1"/>
  <c r="BG1049"/>
  <c r="BH1049" s="1"/>
  <c r="AZ1049" s="1"/>
  <c r="BG1057"/>
  <c r="BH1057" s="1"/>
  <c r="AZ1057" s="1"/>
  <c r="BG1081"/>
  <c r="BH1081" s="1"/>
  <c r="AZ1081" s="1"/>
  <c r="BG1089"/>
  <c r="BH1089"/>
  <c r="AZ1089" s="1"/>
  <c r="BG1113"/>
  <c r="BH1113"/>
  <c r="AZ1113" s="1"/>
  <c r="BG1121"/>
  <c r="BH1121" s="1"/>
  <c r="AZ1121" s="1"/>
  <c r="BG1145"/>
  <c r="BH1145" s="1"/>
  <c r="AZ1145" s="1"/>
  <c r="BG1153"/>
  <c r="BH1153" s="1"/>
  <c r="AZ1153" s="1"/>
  <c r="BG728"/>
  <c r="BH728"/>
  <c r="AZ728" s="1"/>
  <c r="BG921"/>
  <c r="BH921"/>
  <c r="AZ921" s="1"/>
  <c r="BG951"/>
  <c r="BH951"/>
  <c r="AZ951" s="1"/>
  <c r="BG959"/>
  <c r="BH959" s="1"/>
  <c r="AZ959" s="1"/>
  <c r="BG983"/>
  <c r="BH983" s="1"/>
  <c r="AZ983" s="1"/>
  <c r="BG991"/>
  <c r="BH991" s="1"/>
  <c r="AZ991" s="1"/>
  <c r="BG1015"/>
  <c r="BH1015" s="1"/>
  <c r="AZ1015" s="1"/>
  <c r="BG1023"/>
  <c r="BH1023"/>
  <c r="AZ1023" s="1"/>
  <c r="BG1047"/>
  <c r="BH1047" s="1"/>
  <c r="AZ1047" s="1"/>
  <c r="BG1055"/>
  <c r="BH1055" s="1"/>
  <c r="AZ1055" s="1"/>
  <c r="BG274"/>
  <c r="BH274" s="1"/>
  <c r="AZ274" s="1"/>
  <c r="BG354"/>
  <c r="BH354"/>
  <c r="AZ354" s="1"/>
  <c r="BG462"/>
  <c r="BH462"/>
  <c r="AZ462" s="1"/>
  <c r="BG474"/>
  <c r="BH474"/>
  <c r="AZ474" s="1"/>
  <c r="BG494"/>
  <c r="BH494"/>
  <c r="AZ494" s="1"/>
  <c r="BG506"/>
  <c r="BH506" s="1"/>
  <c r="AZ506" s="1"/>
  <c r="BG530"/>
  <c r="BH530" s="1"/>
  <c r="AZ530" s="1"/>
  <c r="BG538"/>
  <c r="BH538" s="1"/>
  <c r="AZ538" s="1"/>
  <c r="BG562"/>
  <c r="BH562" s="1"/>
  <c r="AZ562" s="1"/>
  <c r="BG371"/>
  <c r="BH371"/>
  <c r="AZ371" s="1"/>
  <c r="BG752"/>
  <c r="BH752"/>
  <c r="AZ752" s="1"/>
  <c r="BG760"/>
  <c r="BH760"/>
  <c r="AZ760" s="1"/>
  <c r="BG784"/>
  <c r="BH784"/>
  <c r="AZ784" s="1"/>
  <c r="BG792"/>
  <c r="BH792" s="1"/>
  <c r="AZ792" s="1"/>
  <c r="BG816"/>
  <c r="BH816" s="1"/>
  <c r="AZ816" s="1"/>
  <c r="BG824"/>
  <c r="BH824" s="1"/>
  <c r="AZ824" s="1"/>
  <c r="BG848"/>
  <c r="BH848" s="1"/>
  <c r="AZ848" s="1"/>
  <c r="BG856"/>
  <c r="BH856"/>
  <c r="AZ856" s="1"/>
  <c r="BG747"/>
  <c r="BH747"/>
  <c r="AZ747" s="1"/>
  <c r="BG751"/>
  <c r="BH751"/>
  <c r="AZ751" s="1"/>
  <c r="BG779"/>
  <c r="BH779"/>
  <c r="AZ779" s="1"/>
  <c r="BG783"/>
  <c r="BH783" s="1"/>
  <c r="AZ783" s="1"/>
  <c r="BG807"/>
  <c r="BH807" s="1"/>
  <c r="AZ807" s="1"/>
  <c r="BG815"/>
  <c r="BH815" s="1"/>
  <c r="AZ815" s="1"/>
  <c r="BG839"/>
  <c r="BH839" s="1"/>
  <c r="AZ839" s="1"/>
  <c r="BG847"/>
  <c r="BH847"/>
  <c r="AZ847" s="1"/>
  <c r="BG949"/>
  <c r="BH949"/>
  <c r="AZ949" s="1"/>
  <c r="BG957"/>
  <c r="BH957"/>
  <c r="AZ957" s="1"/>
  <c r="BG981"/>
  <c r="BH981"/>
  <c r="AZ981" s="1"/>
  <c r="BG989"/>
  <c r="BH989" s="1"/>
  <c r="AZ989" s="1"/>
  <c r="BG1013"/>
  <c r="BH1013"/>
  <c r="AZ1013" s="1"/>
  <c r="BG1021"/>
  <c r="BH1021" s="1"/>
  <c r="AZ1021" s="1"/>
  <c r="BG1045"/>
  <c r="BH1045"/>
  <c r="AZ1045" s="1"/>
  <c r="BG1053"/>
  <c r="BH1053" s="1"/>
  <c r="AZ1053" s="1"/>
  <c r="BG1077"/>
  <c r="BH1077" s="1"/>
  <c r="AZ1077" s="1"/>
  <c r="BG1085"/>
  <c r="BH1085" s="1"/>
  <c r="AZ1085" s="1"/>
  <c r="BG1109"/>
  <c r="BH1109" s="1"/>
  <c r="AZ1109" s="1"/>
  <c r="BG1117"/>
  <c r="BH1117"/>
  <c r="AZ1117" s="1"/>
  <c r="BG1141"/>
  <c r="BH1141"/>
  <c r="AZ1141" s="1"/>
  <c r="BG1149"/>
  <c r="BH1149"/>
  <c r="AZ1149" s="1"/>
  <c r="BG724"/>
  <c r="BH724"/>
  <c r="AZ724" s="1"/>
  <c r="BG732"/>
  <c r="BH732" s="1"/>
  <c r="AZ732" s="1"/>
  <c r="BG947"/>
  <c r="BH947" s="1"/>
  <c r="AZ947" s="1"/>
  <c r="BG955"/>
  <c r="BH955" s="1"/>
  <c r="AZ955" s="1"/>
  <c r="BG979"/>
  <c r="BH979" s="1"/>
  <c r="AZ979" s="1"/>
  <c r="BG987"/>
  <c r="BH987"/>
  <c r="AZ987" s="1"/>
  <c r="BG1011"/>
  <c r="BH1011" s="1"/>
  <c r="AZ1011" s="1"/>
  <c r="BG1019"/>
  <c r="BH1019"/>
  <c r="AZ1019" s="1"/>
  <c r="BG1043"/>
  <c r="BH1043"/>
  <c r="AZ1043" s="1"/>
  <c r="BG1051"/>
  <c r="BH1051" s="1"/>
  <c r="AZ1051" s="1"/>
  <c r="BG444"/>
  <c r="BH444" s="1"/>
  <c r="AZ444" s="1"/>
  <c r="BG468"/>
  <c r="BH468" s="1"/>
  <c r="AZ468" s="1"/>
  <c r="BG516"/>
  <c r="BH516" s="1"/>
  <c r="AZ516" s="1"/>
  <c r="BG532"/>
  <c r="BH532" s="1"/>
  <c r="AZ532" s="1"/>
  <c r="BG377"/>
  <c r="BH377"/>
  <c r="AZ377" s="1"/>
  <c r="BG385"/>
  <c r="BH385"/>
  <c r="AZ385" s="1"/>
  <c r="BG409"/>
  <c r="BH409" s="1"/>
  <c r="AZ409" s="1"/>
  <c r="BG417"/>
  <c r="BH417" s="1"/>
  <c r="AZ417" s="1"/>
  <c r="BG441"/>
  <c r="BH441" s="1"/>
  <c r="AZ441" s="1"/>
  <c r="BG449"/>
  <c r="BH449"/>
  <c r="AZ449" s="1"/>
  <c r="BG473"/>
  <c r="BH473" s="1"/>
  <c r="AZ473" s="1"/>
  <c r="BG481"/>
  <c r="BH481" s="1"/>
  <c r="AZ481" s="1"/>
  <c r="BG505"/>
  <c r="BH505" s="1"/>
  <c r="AZ505" s="1"/>
  <c r="BG513"/>
  <c r="BH513"/>
  <c r="AZ513" s="1"/>
  <c r="BG537"/>
  <c r="BH537" s="1"/>
  <c r="AZ537" s="1"/>
  <c r="BG746"/>
  <c r="BH746" s="1"/>
  <c r="AZ746" s="1"/>
  <c r="BG786"/>
  <c r="BH786" s="1"/>
  <c r="AZ786" s="1"/>
  <c r="BG802"/>
  <c r="BH802" s="1"/>
  <c r="AZ802" s="1"/>
  <c r="BG850"/>
  <c r="BH850" s="1"/>
  <c r="AZ850" s="1"/>
  <c r="BG729"/>
  <c r="BH729"/>
  <c r="AZ729" s="1"/>
  <c r="BG777"/>
  <c r="BH777" s="1"/>
  <c r="AZ777" s="1"/>
  <c r="BG793"/>
  <c r="BH793" s="1"/>
  <c r="AZ793" s="1"/>
  <c r="BG841"/>
  <c r="BH841" s="1"/>
  <c r="AZ841" s="1"/>
  <c r="BG853"/>
  <c r="BH853"/>
  <c r="AZ853" s="1"/>
  <c r="BG386"/>
  <c r="BH386"/>
  <c r="AZ386" s="1"/>
  <c r="BG390"/>
  <c r="BH390"/>
  <c r="AZ390" s="1"/>
  <c r="BG418"/>
  <c r="BH418"/>
  <c r="AZ418" s="1"/>
  <c r="BG422"/>
  <c r="BH422" s="1"/>
  <c r="AZ422" s="1"/>
  <c r="BG450"/>
  <c r="BH450"/>
  <c r="AZ450" s="1"/>
  <c r="BG454"/>
  <c r="BH454" s="1"/>
  <c r="AZ454" s="1"/>
  <c r="BG482"/>
  <c r="BH482" s="1"/>
  <c r="AZ482" s="1"/>
  <c r="BG486"/>
  <c r="BH486" s="1"/>
  <c r="AZ486" s="1"/>
  <c r="BG510"/>
  <c r="BH510" s="1"/>
  <c r="AZ510" s="1"/>
  <c r="BG518"/>
  <c r="BH518" s="1"/>
  <c r="AZ518" s="1"/>
  <c r="BG542"/>
  <c r="BH542"/>
  <c r="AZ542" s="1"/>
  <c r="BG550"/>
  <c r="BH550" s="1"/>
  <c r="AZ550" s="1"/>
  <c r="BG740"/>
  <c r="BH740" s="1"/>
  <c r="AZ740" s="1"/>
  <c r="BG748"/>
  <c r="BH748" s="1"/>
  <c r="AZ748" s="1"/>
  <c r="BG772"/>
  <c r="BH772" s="1"/>
  <c r="AZ772" s="1"/>
  <c r="BG780"/>
  <c r="BH780"/>
  <c r="AZ780" s="1"/>
  <c r="BG804"/>
  <c r="BH804"/>
  <c r="AZ804" s="1"/>
  <c r="BG812"/>
  <c r="BH812"/>
  <c r="AZ812" s="1"/>
  <c r="BG836"/>
  <c r="BH836"/>
  <c r="AZ836" s="1"/>
  <c r="BG844"/>
  <c r="BH844" s="1"/>
  <c r="AZ844" s="1"/>
  <c r="BG727"/>
  <c r="BH727" s="1"/>
  <c r="AZ727" s="1"/>
  <c r="BG739"/>
  <c r="BH739" s="1"/>
  <c r="AZ739" s="1"/>
  <c r="BG759"/>
  <c r="BH759" s="1"/>
  <c r="AZ759" s="1"/>
  <c r="BG771"/>
  <c r="BH771"/>
  <c r="AZ771" s="1"/>
  <c r="BG791"/>
  <c r="BH791"/>
  <c r="AZ791" s="1"/>
  <c r="BG803"/>
  <c r="BH803"/>
  <c r="AZ803" s="1"/>
  <c r="BG827"/>
  <c r="BH827"/>
  <c r="AZ827" s="1"/>
  <c r="BG835"/>
  <c r="BH835" s="1"/>
  <c r="AZ835" s="1"/>
  <c r="BG933"/>
  <c r="BH933" s="1"/>
  <c r="AZ933" s="1"/>
  <c r="BG943"/>
  <c r="BH943" s="1"/>
  <c r="AZ943" s="1"/>
  <c r="BG969"/>
  <c r="BH969" s="1"/>
  <c r="AZ969" s="1"/>
  <c r="BG977"/>
  <c r="BH977"/>
  <c r="AZ977" s="1"/>
  <c r="BG1001"/>
  <c r="BH1001"/>
  <c r="AZ1001" s="1"/>
  <c r="BG1009"/>
  <c r="BH1009"/>
  <c r="AZ1009" s="1"/>
  <c r="BG1033"/>
  <c r="BH1033"/>
  <c r="AZ1033" s="1"/>
  <c r="BG1041"/>
  <c r="BH1041" s="1"/>
  <c r="AZ1041" s="1"/>
  <c r="BG1065"/>
  <c r="BH1065" s="1"/>
  <c r="AZ1065" s="1"/>
  <c r="BG1073"/>
  <c r="BH1073" s="1"/>
  <c r="AZ1073" s="1"/>
  <c r="BG1097"/>
  <c r="BH1097" s="1"/>
  <c r="AZ1097" s="1"/>
  <c r="BG1105"/>
  <c r="BH1105"/>
  <c r="AZ1105" s="1"/>
  <c r="BG1129"/>
  <c r="BH1129"/>
  <c r="AZ1129" s="1"/>
  <c r="BG1137"/>
  <c r="BH1137"/>
  <c r="AZ1137" s="1"/>
  <c r="BG1161"/>
  <c r="BH1161"/>
  <c r="AZ1161" s="1"/>
  <c r="BG720"/>
  <c r="BH720" s="1"/>
  <c r="AZ720" s="1"/>
  <c r="BG937"/>
  <c r="BH937" s="1"/>
  <c r="AZ937" s="1"/>
  <c r="BG945"/>
  <c r="BH945" s="1"/>
  <c r="AZ945" s="1"/>
  <c r="BG967"/>
  <c r="BH967" s="1"/>
  <c r="AZ967" s="1"/>
  <c r="BG975"/>
  <c r="BH975"/>
  <c r="AZ975" s="1"/>
  <c r="BG999"/>
  <c r="BH999"/>
  <c r="AZ999" s="1"/>
  <c r="BG1007"/>
  <c r="BH1007"/>
  <c r="AZ1007" s="1"/>
  <c r="BG1031"/>
  <c r="BH1031" s="1"/>
  <c r="AZ1031" s="1"/>
  <c r="BG1039"/>
  <c r="BH1039" s="1"/>
  <c r="AZ1039" s="1"/>
  <c r="BG255"/>
  <c r="BH255" s="1"/>
  <c r="AZ255" s="1"/>
  <c r="BG238"/>
  <c r="BH238" s="1"/>
  <c r="AZ238" s="1"/>
  <c r="BG179"/>
  <c r="BH179" s="1"/>
  <c r="AZ179" s="1"/>
  <c r="BG191"/>
  <c r="BH191" s="1"/>
  <c r="AZ191" s="1"/>
  <c r="BG134"/>
  <c r="BH134"/>
  <c r="AZ134" s="1"/>
  <c r="BG158"/>
  <c r="BH158"/>
  <c r="AZ158" s="1"/>
  <c r="BG202"/>
  <c r="BH202"/>
  <c r="AZ202" s="1"/>
  <c r="BG109"/>
  <c r="BH109" s="1"/>
  <c r="AZ109" s="1"/>
  <c r="BG96"/>
  <c r="BH96" s="1"/>
  <c r="AZ96" s="1"/>
  <c r="BG108"/>
  <c r="BH108" s="1"/>
  <c r="AZ108" s="1"/>
  <c r="BG83"/>
  <c r="BH83" s="1"/>
  <c r="AZ83" s="1"/>
  <c r="BG95"/>
  <c r="BH95"/>
  <c r="AZ95" s="1"/>
  <c r="BG72"/>
  <c r="BH72"/>
  <c r="AZ72" s="1"/>
  <c r="BG64"/>
  <c r="BH64" s="1"/>
  <c r="AZ64" s="1"/>
  <c r="BG54"/>
  <c r="BH54" s="1"/>
  <c r="AZ54" s="1"/>
  <c r="BG58"/>
  <c r="BH58" s="1"/>
  <c r="AZ58" s="1"/>
  <c r="BG51"/>
  <c r="BH51"/>
  <c r="AZ51" s="1"/>
  <c r="BG55"/>
  <c r="BH55"/>
  <c r="AZ55" s="1"/>
  <c r="BG67"/>
  <c r="BH67"/>
  <c r="AZ67" s="1"/>
  <c r="BG71"/>
  <c r="BH71" s="1"/>
  <c r="AZ71" s="1"/>
  <c r="BG565"/>
  <c r="BH565" s="1"/>
  <c r="AZ565" s="1"/>
  <c r="BG225"/>
  <c r="BH225" s="1"/>
  <c r="AZ225" s="1"/>
  <c r="BG249"/>
  <c r="BH249" s="1"/>
  <c r="AZ249" s="1"/>
  <c r="BG257"/>
  <c r="BH257" s="1"/>
  <c r="AZ257" s="1"/>
  <c r="BG279"/>
  <c r="BH279" s="1"/>
  <c r="AZ279" s="1"/>
  <c r="BG287"/>
  <c r="BH287"/>
  <c r="AZ287" s="1"/>
  <c r="BG311"/>
  <c r="BH311"/>
  <c r="AZ311" s="1"/>
  <c r="BG319"/>
  <c r="BH319"/>
  <c r="AZ319" s="1"/>
  <c r="BG343"/>
  <c r="BH343"/>
  <c r="AZ343" s="1"/>
  <c r="BG351"/>
  <c r="BH351" s="1"/>
  <c r="AZ351" s="1"/>
  <c r="BG228"/>
  <c r="BH228" s="1"/>
  <c r="AZ228" s="1"/>
  <c r="BG236"/>
  <c r="BH236" s="1"/>
  <c r="AZ236" s="1"/>
  <c r="BG260"/>
  <c r="BH260" s="1"/>
  <c r="AZ260" s="1"/>
  <c r="BG268"/>
  <c r="BH268" s="1"/>
  <c r="AZ268" s="1"/>
  <c r="BG292"/>
  <c r="BH292" s="1"/>
  <c r="AZ292" s="1"/>
  <c r="BG300"/>
  <c r="BH300"/>
  <c r="AZ300" s="1"/>
  <c r="BG324"/>
  <c r="BH324"/>
  <c r="AZ324" s="1"/>
  <c r="BG332"/>
  <c r="BH332"/>
  <c r="AZ332" s="1"/>
  <c r="BG734"/>
  <c r="BH734"/>
  <c r="AZ734" s="1"/>
  <c r="BG766"/>
  <c r="BH766" s="1"/>
  <c r="AZ766" s="1"/>
  <c r="AW929"/>
  <c r="AX929" s="1"/>
  <c r="AP929" s="1"/>
  <c r="AW1010"/>
  <c r="AX1010" s="1"/>
  <c r="AP1010" s="1"/>
  <c r="AW865"/>
  <c r="AX865" s="1"/>
  <c r="AP865" s="1"/>
  <c r="AW1097"/>
  <c r="AX1097"/>
  <c r="AP1097" s="1"/>
  <c r="AW966"/>
  <c r="AX966"/>
  <c r="AP966" s="1"/>
  <c r="AW792"/>
  <c r="AX792"/>
  <c r="AP792" s="1"/>
  <c r="AW1225"/>
  <c r="AX1225"/>
  <c r="AP1225" s="1"/>
  <c r="AW1082"/>
  <c r="AX1082" s="1"/>
  <c r="AP1082" s="1"/>
  <c r="AW886"/>
  <c r="AX886" s="1"/>
  <c r="AP886" s="1"/>
  <c r="AW1217"/>
  <c r="AX1217" s="1"/>
  <c r="AP1217" s="1"/>
  <c r="AW855"/>
  <c r="AX855" s="1"/>
  <c r="AP855" s="1"/>
  <c r="AW1195"/>
  <c r="AX1195"/>
  <c r="AP1195" s="1"/>
  <c r="AW1094"/>
  <c r="AX1094"/>
  <c r="AP1094" s="1"/>
  <c r="AW890"/>
  <c r="AX890"/>
  <c r="AP890" s="1"/>
  <c r="AW1126"/>
  <c r="AX1126"/>
  <c r="AP1126" s="1"/>
  <c r="AW1184"/>
  <c r="AX1184" s="1"/>
  <c r="AP1184" s="1"/>
  <c r="AW860"/>
  <c r="AX860" s="1"/>
  <c r="AP860" s="1"/>
  <c r="AW1102"/>
  <c r="AX1102" s="1"/>
  <c r="AP1102" s="1"/>
  <c r="AW880"/>
  <c r="AX880" s="1"/>
  <c r="AP880" s="1"/>
  <c r="AW1024"/>
  <c r="AX1024"/>
  <c r="AP1024" s="1"/>
  <c r="AW910"/>
  <c r="AX910"/>
  <c r="AP910" s="1"/>
  <c r="AW796"/>
  <c r="AX796"/>
  <c r="AP796" s="1"/>
  <c r="AW806"/>
  <c r="AX806"/>
  <c r="AP806" s="1"/>
  <c r="AW794"/>
  <c r="AX794" s="1"/>
  <c r="AP794" s="1"/>
  <c r="AW1046"/>
  <c r="AX1046" s="1"/>
  <c r="AP1046" s="1"/>
  <c r="AW1120"/>
  <c r="AX1120" s="1"/>
  <c r="AP1120" s="1"/>
  <c r="AW826"/>
  <c r="AX826" s="1"/>
  <c r="AP826" s="1"/>
  <c r="AW821"/>
  <c r="AX821"/>
  <c r="AP821" s="1"/>
  <c r="AW789"/>
  <c r="AX789"/>
  <c r="AP789" s="1"/>
  <c r="AW888"/>
  <c r="AX888"/>
  <c r="AP888" s="1"/>
  <c r="AW962"/>
  <c r="AX962"/>
  <c r="AP962" s="1"/>
  <c r="AW1063"/>
  <c r="AX1063" s="1"/>
  <c r="AP1063" s="1"/>
  <c r="AW839"/>
  <c r="AX839" s="1"/>
  <c r="AP839" s="1"/>
  <c r="AW961"/>
  <c r="AX961" s="1"/>
  <c r="AP961" s="1"/>
  <c r="AW1199"/>
  <c r="AW819"/>
  <c r="AX819"/>
  <c r="AP819" s="1"/>
  <c r="AW1232"/>
  <c r="AX1232"/>
  <c r="AP1232" s="1"/>
  <c r="AW973"/>
  <c r="AX973"/>
  <c r="AP973" s="1"/>
  <c r="AW1040"/>
  <c r="AX1040"/>
  <c r="AP1040" s="1"/>
  <c r="AW834"/>
  <c r="AX834" s="1"/>
  <c r="AP834" s="1"/>
  <c r="AW850"/>
  <c r="AX850" s="1"/>
  <c r="AP850" s="1"/>
  <c r="AW1188"/>
  <c r="AW892"/>
  <c r="AX892"/>
  <c r="AP892" s="1"/>
  <c r="AW1158"/>
  <c r="AX1158"/>
  <c r="AP1158" s="1"/>
  <c r="AW941"/>
  <c r="AX941"/>
  <c r="AP941" s="1"/>
  <c r="AW809"/>
  <c r="AX809" s="1"/>
  <c r="AP809" s="1"/>
  <c r="AW774"/>
  <c r="AX774" s="1"/>
  <c r="AP774" s="1"/>
  <c r="AW914"/>
  <c r="AX914" s="1"/>
  <c r="AP914" s="1"/>
  <c r="AW824"/>
  <c r="AX824" s="1"/>
  <c r="AP824" s="1"/>
  <c r="AW798"/>
  <c r="AX798"/>
  <c r="AP798" s="1"/>
  <c r="AW771"/>
  <c r="AX771"/>
  <c r="AP771" s="1"/>
  <c r="AW874"/>
  <c r="AX874"/>
  <c r="AP874" s="1"/>
  <c r="AW822"/>
  <c r="AX822"/>
  <c r="AP822" s="1"/>
  <c r="AW823"/>
  <c r="AX823" s="1"/>
  <c r="AP823" s="1"/>
  <c r="AW818"/>
  <c r="AX818" s="1"/>
  <c r="AP818" s="1"/>
  <c r="AW1112"/>
  <c r="AX1112" s="1"/>
  <c r="AP1112" s="1"/>
  <c r="AW1019"/>
  <c r="AX1019" s="1"/>
  <c r="AP1019" s="1"/>
  <c r="AW1079"/>
  <c r="AX1079"/>
  <c r="AP1079" s="1"/>
  <c r="AW1128"/>
  <c r="AX1128"/>
  <c r="AP1128" s="1"/>
  <c r="AW922"/>
  <c r="AX922"/>
  <c r="AP922" s="1"/>
  <c r="AW1099"/>
  <c r="AX1099"/>
  <c r="AP1099" s="1"/>
  <c r="AW867"/>
  <c r="AX867" s="1"/>
  <c r="AP867" s="1"/>
  <c r="AW872"/>
  <c r="AX872" s="1"/>
  <c r="AP872" s="1"/>
  <c r="AW898"/>
  <c r="AX898" s="1"/>
  <c r="AP898" s="1"/>
  <c r="AW1083"/>
  <c r="AX1083" s="1"/>
  <c r="AP1083" s="1"/>
  <c r="AW1147"/>
  <c r="AX1147"/>
  <c r="AP1147" s="1"/>
  <c r="AW926"/>
  <c r="AX926"/>
  <c r="AP926" s="1"/>
  <c r="AW942"/>
  <c r="AX942"/>
  <c r="AP942" s="1"/>
  <c r="Q49" l="1"/>
  <c r="R49" s="1"/>
  <c r="Q52"/>
  <c r="R52" s="1"/>
  <c r="Q50"/>
  <c r="R50" s="1"/>
  <c r="R28"/>
  <c r="Q53"/>
  <c r="R53" s="1"/>
  <c r="Q51"/>
  <c r="R51" s="1"/>
  <c r="AJ23"/>
  <c r="AF28" s="1"/>
  <c r="B14"/>
  <c r="P47" s="1"/>
  <c r="Q47" s="1"/>
  <c r="R47" s="1"/>
  <c r="BG1180"/>
  <c r="BG1184"/>
  <c r="BG1172"/>
  <c r="BG1040"/>
  <c r="BG1042"/>
  <c r="BG1080"/>
  <c r="BH1080" s="1"/>
  <c r="AZ1080" s="1"/>
  <c r="BG1112"/>
  <c r="BH1112" s="1"/>
  <c r="AZ1112" s="1"/>
  <c r="BG1144"/>
  <c r="BG1146"/>
  <c r="BG1052"/>
  <c r="BG1054"/>
  <c r="BG1084"/>
  <c r="BH1084" s="1"/>
  <c r="AZ1084" s="1"/>
  <c r="BG1116"/>
  <c r="BH1116" s="1"/>
  <c r="AZ1116" s="1"/>
  <c r="BG1148"/>
  <c r="BG1150"/>
  <c r="BG715"/>
  <c r="BG716"/>
  <c r="BG659"/>
  <c r="BH659" s="1"/>
  <c r="AZ659" s="1"/>
  <c r="BG675"/>
  <c r="BH675" s="1"/>
  <c r="AZ675" s="1"/>
  <c r="BG691"/>
  <c r="BG693"/>
  <c r="BG707"/>
  <c r="BG709"/>
  <c r="BG670"/>
  <c r="BH670" s="1"/>
  <c r="AZ670" s="1"/>
  <c r="BG682"/>
  <c r="BH682" s="1"/>
  <c r="AZ682" s="1"/>
  <c r="BG688"/>
  <c r="BG698"/>
  <c r="BG700"/>
  <c r="BG239"/>
  <c r="BG243"/>
  <c r="BH243" s="1"/>
  <c r="AZ243" s="1"/>
  <c r="BG226"/>
  <c r="BH226" s="1"/>
  <c r="AZ226" s="1"/>
  <c r="BG151"/>
  <c r="BG187"/>
  <c r="BG189"/>
  <c r="BH189" s="1"/>
  <c r="AZ189" s="1"/>
  <c r="BG118"/>
  <c r="BG120"/>
  <c r="BH120" s="1"/>
  <c r="AZ120" s="1"/>
  <c r="BG156"/>
  <c r="BH156" s="1"/>
  <c r="AZ156" s="1"/>
  <c r="BG184"/>
  <c r="BG212"/>
  <c r="BG208"/>
  <c r="BH208" s="1"/>
  <c r="AZ208" s="1"/>
  <c r="BG251"/>
  <c r="BG265"/>
  <c r="BH265" s="1"/>
  <c r="AZ265" s="1"/>
  <c r="BG329"/>
  <c r="BH329" s="1"/>
  <c r="AZ329" s="1"/>
  <c r="BG230"/>
  <c r="BG234"/>
  <c r="BG246"/>
  <c r="BH246" s="1"/>
  <c r="AZ246" s="1"/>
  <c r="BG266"/>
  <c r="BG270"/>
  <c r="BH270" s="1"/>
  <c r="AZ270" s="1"/>
  <c r="BG318"/>
  <c r="BH318" s="1"/>
  <c r="AZ318" s="1"/>
  <c r="BG334"/>
  <c r="BG123"/>
  <c r="BG125"/>
  <c r="BH125" s="1"/>
  <c r="AZ125" s="1"/>
  <c r="BG131"/>
  <c r="BG133"/>
  <c r="BH133" s="1"/>
  <c r="AZ133" s="1"/>
  <c r="BG157"/>
  <c r="BH157" s="1"/>
  <c r="AZ157" s="1"/>
  <c r="BG165"/>
  <c r="BG1171"/>
  <c r="BG1175"/>
  <c r="BG1179"/>
  <c r="BH1179" s="1"/>
  <c r="AZ1179" s="1"/>
  <c r="BG306"/>
  <c r="BH306" s="1"/>
  <c r="AZ306" s="1"/>
  <c r="BG143"/>
  <c r="BH143" s="1"/>
  <c r="AZ143" s="1"/>
  <c r="BG166"/>
  <c r="BH166" s="1"/>
  <c r="AZ166" s="1"/>
  <c r="BG186"/>
  <c r="BH186" s="1"/>
  <c r="AZ186" s="1"/>
  <c r="BG106"/>
  <c r="BH106" s="1"/>
  <c r="AZ106" s="1"/>
  <c r="BG89"/>
  <c r="BH89" s="1"/>
  <c r="AZ89" s="1"/>
  <c r="BG353"/>
  <c r="BH353" s="1"/>
  <c r="AZ353" s="1"/>
  <c r="BG322"/>
  <c r="BH322" s="1"/>
  <c r="AZ322" s="1"/>
  <c r="BG1193"/>
  <c r="BH1193" s="1"/>
  <c r="AZ1193" s="1"/>
  <c r="BG1195"/>
  <c r="BH1195" s="1"/>
  <c r="AZ1195" s="1"/>
  <c r="BG1181"/>
  <c r="BG1197"/>
  <c r="BG38"/>
  <c r="BG42"/>
  <c r="BH42" s="1"/>
  <c r="AZ42" s="1"/>
  <c r="BG39"/>
  <c r="BG1075"/>
  <c r="BG1079"/>
  <c r="BH1079" s="1"/>
  <c r="AZ1079" s="1"/>
  <c r="BG1103"/>
  <c r="BG1139"/>
  <c r="BH1139" s="1"/>
  <c r="AZ1139" s="1"/>
  <c r="BG1163"/>
  <c r="BH1163" s="1"/>
  <c r="AZ1163" s="1"/>
  <c r="BG894"/>
  <c r="BH894" s="1"/>
  <c r="AZ894" s="1"/>
  <c r="BG928"/>
  <c r="BH928" s="1"/>
  <c r="AZ928" s="1"/>
  <c r="BG970"/>
  <c r="BG974"/>
  <c r="BG996"/>
  <c r="BG1030"/>
  <c r="BH1030" s="1"/>
  <c r="AZ1030" s="1"/>
  <c r="BG1162"/>
  <c r="BH1162" s="1"/>
  <c r="AZ1162" s="1"/>
  <c r="BG1206"/>
  <c r="BG1210"/>
  <c r="BG885"/>
  <c r="BH885" s="1"/>
  <c r="AZ885" s="1"/>
  <c r="BG919"/>
  <c r="BH919" s="1"/>
  <c r="AZ919" s="1"/>
  <c r="BG927"/>
  <c r="BH927" s="1"/>
  <c r="AZ927" s="1"/>
  <c r="BG954"/>
  <c r="BH954" s="1"/>
  <c r="AZ954" s="1"/>
  <c r="BG964"/>
  <c r="BH964" s="1"/>
  <c r="AZ964" s="1"/>
  <c r="BG1174"/>
  <c r="BG1178"/>
  <c r="BG1182"/>
  <c r="BH1182" s="1"/>
  <c r="AZ1182" s="1"/>
  <c r="BG1208"/>
  <c r="BG568"/>
  <c r="BG570"/>
  <c r="BG572"/>
  <c r="BH572" s="1"/>
  <c r="AZ572" s="1"/>
  <c r="BG584"/>
  <c r="BG586"/>
  <c r="BH586" s="1"/>
  <c r="AZ586" s="1"/>
  <c r="BG630"/>
  <c r="BH630" s="1"/>
  <c r="AZ630" s="1"/>
  <c r="BG636"/>
  <c r="BH636" s="1"/>
  <c r="AZ636" s="1"/>
  <c r="BG1066"/>
  <c r="BG1096"/>
  <c r="BH1096" s="1"/>
  <c r="AZ1096" s="1"/>
  <c r="BG1128"/>
  <c r="BH1128" s="1"/>
  <c r="AZ1128" s="1"/>
  <c r="BG1068"/>
  <c r="BH1068" s="1"/>
  <c r="AZ1068" s="1"/>
  <c r="BG1102"/>
  <c r="BH1102" s="1"/>
  <c r="AZ1102" s="1"/>
  <c r="BG1134"/>
  <c r="BG1164"/>
  <c r="BG712"/>
  <c r="BH712" s="1"/>
  <c r="AZ712" s="1"/>
  <c r="BG859"/>
  <c r="BG667"/>
  <c r="BH667" s="1"/>
  <c r="AZ667" s="1"/>
  <c r="BG683"/>
  <c r="BH683" s="1"/>
  <c r="AZ683" s="1"/>
  <c r="BG658"/>
  <c r="BH658" s="1"/>
  <c r="AZ658" s="1"/>
  <c r="BG676"/>
  <c r="BH676" s="1"/>
  <c r="AZ676" s="1"/>
  <c r="BG706"/>
  <c r="BG708"/>
  <c r="BG305"/>
  <c r="BH305" s="1"/>
  <c r="AZ305" s="1"/>
  <c r="BG364"/>
  <c r="BH364" s="1"/>
  <c r="AZ364" s="1"/>
  <c r="BG360"/>
  <c r="BG169"/>
  <c r="BH169" s="1"/>
  <c r="AZ169" s="1"/>
  <c r="BG203"/>
  <c r="BG205"/>
  <c r="BH205" s="1"/>
  <c r="AZ205" s="1"/>
  <c r="BG138"/>
  <c r="BH138" s="1"/>
  <c r="AZ138" s="1"/>
  <c r="BG170"/>
  <c r="BG172"/>
  <c r="BG198"/>
  <c r="BH198" s="1"/>
  <c r="AZ198" s="1"/>
  <c r="BG561"/>
  <c r="BH561" s="1"/>
  <c r="AZ561" s="1"/>
  <c r="BG285"/>
  <c r="BH285" s="1"/>
  <c r="AZ285" s="1"/>
  <c r="BG349"/>
  <c r="BH349" s="1"/>
  <c r="AZ349" s="1"/>
  <c r="BG250"/>
  <c r="BH250" s="1"/>
  <c r="AZ250" s="1"/>
  <c r="BG262"/>
  <c r="BG278"/>
  <c r="BG286"/>
  <c r="BH286" s="1"/>
  <c r="AZ286" s="1"/>
  <c r="BG302"/>
  <c r="BH302" s="1"/>
  <c r="AZ302" s="1"/>
  <c r="BG350"/>
  <c r="BH350" s="1"/>
  <c r="AZ350" s="1"/>
  <c r="BG141"/>
  <c r="BH141" s="1"/>
  <c r="AZ141" s="1"/>
  <c r="BG1177"/>
  <c r="BH1177" s="1"/>
  <c r="AZ1177" s="1"/>
  <c r="BG549"/>
  <c r="BG553"/>
  <c r="BH553" s="1"/>
  <c r="AZ553" s="1"/>
  <c r="BG321"/>
  <c r="BH321" s="1"/>
  <c r="AZ321" s="1"/>
  <c r="BG175"/>
  <c r="BG177"/>
  <c r="BG195"/>
  <c r="BG197"/>
  <c r="BG142"/>
  <c r="BH142" s="1"/>
  <c r="AZ142" s="1"/>
  <c r="BG150"/>
  <c r="BH150" s="1"/>
  <c r="AZ150" s="1"/>
  <c r="BG206"/>
  <c r="BG119"/>
  <c r="BG117"/>
  <c r="BG84"/>
  <c r="BG86"/>
  <c r="BH86" s="1"/>
  <c r="AZ86" s="1"/>
  <c r="BG90"/>
  <c r="BH90" s="1"/>
  <c r="AZ90" s="1"/>
  <c r="BG73"/>
  <c r="BG75"/>
  <c r="BG77"/>
  <c r="BG103"/>
  <c r="BG78"/>
  <c r="BH78" s="1"/>
  <c r="AZ78" s="1"/>
  <c r="BG223"/>
  <c r="BG357"/>
  <c r="BG254"/>
  <c r="BH254" s="1"/>
  <c r="AZ254" s="1"/>
  <c r="BG290"/>
  <c r="BG129"/>
  <c r="BH129" s="1"/>
  <c r="AZ129" s="1"/>
  <c r="BG159"/>
  <c r="BH159" s="1"/>
  <c r="AZ159" s="1"/>
  <c r="BG1191"/>
  <c r="BH1191" s="1"/>
  <c r="AZ1191" s="1"/>
  <c r="BG1207"/>
  <c r="BG1183"/>
  <c r="BH1183" s="1"/>
  <c r="AZ1183" s="1"/>
  <c r="BG1203"/>
  <c r="BH1203" s="1"/>
  <c r="AZ1203" s="1"/>
  <c r="BG44"/>
  <c r="BG35"/>
  <c r="BG1087"/>
  <c r="BH1087" s="1"/>
  <c r="AZ1087" s="1"/>
  <c r="BG1151"/>
  <c r="BH1151" s="1"/>
  <c r="AZ1151" s="1"/>
  <c r="BG880"/>
  <c r="BH880" s="1"/>
  <c r="AZ880" s="1"/>
  <c r="BG952"/>
  <c r="BH952" s="1"/>
  <c r="AZ952" s="1"/>
  <c r="BG1004"/>
  <c r="BH1004" s="1"/>
  <c r="AZ1004" s="1"/>
  <c r="BG1194"/>
  <c r="BG1198"/>
  <c r="BH1198" s="1"/>
  <c r="AZ1198" s="1"/>
  <c r="BG889"/>
  <c r="BG893"/>
  <c r="BG897"/>
  <c r="BG901"/>
  <c r="BH901" s="1"/>
  <c r="AZ901" s="1"/>
  <c r="BG935"/>
  <c r="BH935" s="1"/>
  <c r="AZ935" s="1"/>
  <c r="BG866"/>
  <c r="BH866" s="1"/>
  <c r="AZ866" s="1"/>
  <c r="BG942"/>
  <c r="BH942" s="1"/>
  <c r="AZ942" s="1"/>
  <c r="BG950"/>
  <c r="BH950" s="1"/>
  <c r="AZ950" s="1"/>
  <c r="BG1170"/>
  <c r="BH1170" s="1"/>
  <c r="AZ1170" s="1"/>
  <c r="BG1200"/>
  <c r="BG865"/>
  <c r="BG867"/>
  <c r="BH867" s="1"/>
  <c r="AZ867" s="1"/>
  <c r="BG574"/>
  <c r="BH574" s="1"/>
  <c r="AZ574" s="1"/>
  <c r="BG578"/>
  <c r="BH578" s="1"/>
  <c r="AZ578" s="1"/>
  <c r="BG596"/>
  <c r="BH596" s="1"/>
  <c r="AZ596" s="1"/>
  <c r="BG640"/>
  <c r="BH640" s="1"/>
  <c r="AZ640" s="1"/>
  <c r="BG1058"/>
  <c r="BH1058" s="1"/>
  <c r="AZ1058" s="1"/>
  <c r="BG1074"/>
  <c r="BG1088"/>
  <c r="BG1090"/>
  <c r="BG1104"/>
  <c r="BH1104" s="1"/>
  <c r="AZ1104" s="1"/>
  <c r="BG1106"/>
  <c r="BH1106" s="1"/>
  <c r="AZ1106" s="1"/>
  <c r="BG1122"/>
  <c r="BH1122" s="1"/>
  <c r="AZ1122" s="1"/>
  <c r="BG1138"/>
  <c r="BG1152"/>
  <c r="BG1154"/>
  <c r="BG1044"/>
  <c r="BG1046"/>
  <c r="BH1046" s="1"/>
  <c r="AZ1046" s="1"/>
  <c r="BG1062"/>
  <c r="BH1062" s="1"/>
  <c r="AZ1062" s="1"/>
  <c r="BG1078"/>
  <c r="BG1092"/>
  <c r="BG1094"/>
  <c r="BG1108"/>
  <c r="BG1110"/>
  <c r="BH1110" s="1"/>
  <c r="AZ1110" s="1"/>
  <c r="BG1126"/>
  <c r="BH1126" s="1"/>
  <c r="AZ1126" s="1"/>
  <c r="BG1142"/>
  <c r="BG1156"/>
  <c r="BG1158"/>
  <c r="BG713"/>
  <c r="BG714"/>
  <c r="BH714" s="1"/>
  <c r="AZ714" s="1"/>
  <c r="BG718"/>
  <c r="BH718" s="1"/>
  <c r="AZ718" s="1"/>
  <c r="BG657"/>
  <c r="BG663"/>
  <c r="BG665"/>
  <c r="BG671"/>
  <c r="BG673"/>
  <c r="BH673" s="1"/>
  <c r="AZ673" s="1"/>
  <c r="BG681"/>
  <c r="BH681" s="1"/>
  <c r="AZ681" s="1"/>
  <c r="BG689"/>
  <c r="BG695"/>
  <c r="BG697"/>
  <c r="BG703"/>
  <c r="BG705"/>
  <c r="BH705" s="1"/>
  <c r="AZ705" s="1"/>
  <c r="BG656"/>
  <c r="BH656" s="1"/>
  <c r="AZ656" s="1"/>
  <c r="BG666"/>
  <c r="BG668"/>
  <c r="BG674"/>
  <c r="BG678"/>
  <c r="BG680"/>
  <c r="BH680" s="1"/>
  <c r="AZ680" s="1"/>
  <c r="BG690"/>
  <c r="BH690" s="1"/>
  <c r="AZ690" s="1"/>
  <c r="BG696"/>
  <c r="BG702"/>
  <c r="BG704"/>
  <c r="BG710"/>
  <c r="BH710" s="1"/>
  <c r="AZ710" s="1"/>
  <c r="BG273"/>
  <c r="BH273" s="1"/>
  <c r="AZ273" s="1"/>
  <c r="BG337"/>
  <c r="BH337" s="1"/>
  <c r="AZ337" s="1"/>
  <c r="BG338"/>
  <c r="BG342"/>
  <c r="BG121"/>
  <c r="BG135"/>
  <c r="BH135" s="1"/>
  <c r="AZ135" s="1"/>
  <c r="BG153"/>
  <c r="BH153" s="1"/>
  <c r="AZ153" s="1"/>
  <c r="BG183"/>
  <c r="BH183" s="1"/>
  <c r="AZ183" s="1"/>
  <c r="BG199"/>
  <c r="BG201"/>
  <c r="BG215"/>
  <c r="BG217"/>
  <c r="BG1176"/>
  <c r="BH1176" s="1"/>
  <c r="AZ1176" s="1"/>
  <c r="BG1082"/>
  <c r="BH1082" s="1"/>
  <c r="AZ1082" s="1"/>
  <c r="BG1114"/>
  <c r="BH1114" s="1"/>
  <c r="AZ1114" s="1"/>
  <c r="BG1086"/>
  <c r="BH1086" s="1"/>
  <c r="AZ1086" s="1"/>
  <c r="BG1118"/>
  <c r="BH1118" s="1"/>
  <c r="AZ1118" s="1"/>
  <c r="BG661"/>
  <c r="BH661" s="1"/>
  <c r="AZ661" s="1"/>
  <c r="BG677"/>
  <c r="BH677" s="1"/>
  <c r="AZ677" s="1"/>
  <c r="BG672"/>
  <c r="BH672" s="1"/>
  <c r="AZ672" s="1"/>
  <c r="BG686"/>
  <c r="BH686" s="1"/>
  <c r="AZ686" s="1"/>
  <c r="BG222"/>
  <c r="BH222" s="1"/>
  <c r="AZ222" s="1"/>
  <c r="BG137"/>
  <c r="BH137" s="1"/>
  <c r="AZ137" s="1"/>
  <c r="BG154"/>
  <c r="BH154" s="1"/>
  <c r="AZ154" s="1"/>
  <c r="BG182"/>
  <c r="BH182" s="1"/>
  <c r="AZ182" s="1"/>
  <c r="BG317"/>
  <c r="BH317" s="1"/>
  <c r="AZ317" s="1"/>
  <c r="BG365"/>
  <c r="BH365" s="1"/>
  <c r="AZ365" s="1"/>
  <c r="BG310"/>
  <c r="BH310" s="1"/>
  <c r="AZ310" s="1"/>
  <c r="BG330"/>
  <c r="BH330" s="1"/>
  <c r="AZ330" s="1"/>
  <c r="BG155"/>
  <c r="BH155" s="1"/>
  <c r="AZ155" s="1"/>
  <c r="BG163"/>
  <c r="BH163" s="1"/>
  <c r="AZ163" s="1"/>
  <c r="BG1167"/>
  <c r="BH1167" s="1"/>
  <c r="AZ1167" s="1"/>
  <c r="BG314"/>
  <c r="BH314" s="1"/>
  <c r="AZ314" s="1"/>
  <c r="BG145"/>
  <c r="BG207"/>
  <c r="BH207" s="1"/>
  <c r="AZ207" s="1"/>
  <c r="BG209"/>
  <c r="BH209" s="1"/>
  <c r="AZ209" s="1"/>
  <c r="BG126"/>
  <c r="BH126" s="1"/>
  <c r="AZ126" s="1"/>
  <c r="BG128"/>
  <c r="BH128" s="1"/>
  <c r="AZ128" s="1"/>
  <c r="BG168"/>
  <c r="BH168" s="1"/>
  <c r="AZ168" s="1"/>
  <c r="BG188"/>
  <c r="BG113"/>
  <c r="BG100"/>
  <c r="BG102"/>
  <c r="BG104"/>
  <c r="BH104" s="1"/>
  <c r="AZ104" s="1"/>
  <c r="BG87"/>
  <c r="BH87" s="1"/>
  <c r="AZ87" s="1"/>
  <c r="BG91"/>
  <c r="BG93"/>
  <c r="BG227"/>
  <c r="BH227" s="1"/>
  <c r="AZ227" s="1"/>
  <c r="BG289"/>
  <c r="BG293"/>
  <c r="BH293" s="1"/>
  <c r="AZ293" s="1"/>
  <c r="BG298"/>
  <c r="BH298" s="1"/>
  <c r="AZ298" s="1"/>
  <c r="BG326"/>
  <c r="BG127"/>
  <c r="BG1185"/>
  <c r="BH1185" s="1"/>
  <c r="AZ1185" s="1"/>
  <c r="BG1201"/>
  <c r="BG1209"/>
  <c r="BH1209" s="1"/>
  <c r="AZ1209" s="1"/>
  <c r="BG1211"/>
  <c r="BH1211" s="1"/>
  <c r="AZ1211" s="1"/>
  <c r="BG40"/>
  <c r="BH40" s="1"/>
  <c r="AZ40" s="1"/>
  <c r="BG37"/>
  <c r="BG1099"/>
  <c r="BH1099" s="1"/>
  <c r="AZ1099" s="1"/>
  <c r="BG1143"/>
  <c r="BH1143" s="1"/>
  <c r="AZ1143" s="1"/>
  <c r="BG644"/>
  <c r="BG860"/>
  <c r="BG868"/>
  <c r="BG892"/>
  <c r="BH892" s="1"/>
  <c r="AZ892" s="1"/>
  <c r="BG910"/>
  <c r="BH910" s="1"/>
  <c r="AZ910" s="1"/>
  <c r="BG966"/>
  <c r="BH966" s="1"/>
  <c r="AZ966" s="1"/>
  <c r="BG1034"/>
  <c r="BH1034" s="1"/>
  <c r="AZ1034" s="1"/>
  <c r="BG1188"/>
  <c r="BG905"/>
  <c r="BH905" s="1"/>
  <c r="AZ905" s="1"/>
  <c r="BG923"/>
  <c r="BH923" s="1"/>
  <c r="AZ923" s="1"/>
  <c r="BG870"/>
  <c r="BG896"/>
  <c r="BG904"/>
  <c r="BG926"/>
  <c r="BH926" s="1"/>
  <c r="AZ926" s="1"/>
  <c r="BG960"/>
  <c r="BH960" s="1"/>
  <c r="AZ960" s="1"/>
  <c r="BG968"/>
  <c r="BH968" s="1"/>
  <c r="AZ968" s="1"/>
  <c r="BG1186"/>
  <c r="BH1186" s="1"/>
  <c r="AZ1186" s="1"/>
  <c r="BG566"/>
  <c r="BH566" s="1"/>
  <c r="AZ566" s="1"/>
  <c r="BG582"/>
  <c r="BH582" s="1"/>
  <c r="AZ582" s="1"/>
  <c r="BG588"/>
  <c r="BH588" s="1"/>
  <c r="AZ588" s="1"/>
  <c r="BG632"/>
  <c r="BG634"/>
  <c r="BH634" s="1"/>
  <c r="AZ634" s="1"/>
  <c r="BG1064"/>
  <c r="BH1064" s="1"/>
  <c r="AZ1064" s="1"/>
  <c r="BG1098"/>
  <c r="BH1098" s="1"/>
  <c r="AZ1098" s="1"/>
  <c r="BG1130"/>
  <c r="BG1160"/>
  <c r="BG1038"/>
  <c r="BH1038" s="1"/>
  <c r="AZ1038" s="1"/>
  <c r="BG1070"/>
  <c r="BG1100"/>
  <c r="BH1100" s="1"/>
  <c r="AZ1100" s="1"/>
  <c r="BG1132"/>
  <c r="BH1132" s="1"/>
  <c r="AZ1132" s="1"/>
  <c r="BG719"/>
  <c r="BH719" s="1"/>
  <c r="AZ719" s="1"/>
  <c r="BG669"/>
  <c r="BH669" s="1"/>
  <c r="AZ669" s="1"/>
  <c r="BG685"/>
  <c r="BG699"/>
  <c r="BG701"/>
  <c r="BH701" s="1"/>
  <c r="AZ701" s="1"/>
  <c r="BG662"/>
  <c r="BG664"/>
  <c r="BH664" s="1"/>
  <c r="AZ664" s="1"/>
  <c r="BG692"/>
  <c r="BH692" s="1"/>
  <c r="AZ692" s="1"/>
  <c r="BG309"/>
  <c r="BH309" s="1"/>
  <c r="AZ309" s="1"/>
  <c r="BG173"/>
  <c r="BH173" s="1"/>
  <c r="AZ173" s="1"/>
  <c r="BG140"/>
  <c r="BH140" s="1"/>
  <c r="AZ140" s="1"/>
  <c r="BG200"/>
  <c r="BH200" s="1"/>
  <c r="AZ200" s="1"/>
  <c r="BG231"/>
  <c r="BH231" s="1"/>
  <c r="AZ231" s="1"/>
  <c r="BG297"/>
  <c r="BH297" s="1"/>
  <c r="AZ297" s="1"/>
  <c r="BG361"/>
  <c r="BH361" s="1"/>
  <c r="AZ361" s="1"/>
  <c r="BG294"/>
  <c r="BH294" s="1"/>
  <c r="AZ294" s="1"/>
  <c r="BG346"/>
  <c r="BH346" s="1"/>
  <c r="AZ346" s="1"/>
  <c r="BG221"/>
  <c r="BG366"/>
  <c r="BG139"/>
  <c r="BH139" s="1"/>
  <c r="AZ139" s="1"/>
  <c r="BG147"/>
  <c r="BG149"/>
  <c r="BG171"/>
  <c r="BG1173"/>
  <c r="BH1173" s="1"/>
  <c r="AZ1173" s="1"/>
  <c r="BG1169"/>
  <c r="BH1169" s="1"/>
  <c r="AZ1169" s="1"/>
  <c r="BG325"/>
  <c r="BH325" s="1"/>
  <c r="AZ325" s="1"/>
  <c r="BG144"/>
  <c r="BH144" s="1"/>
  <c r="AZ144" s="1"/>
  <c r="BG152"/>
  <c r="BH152" s="1"/>
  <c r="AZ152" s="1"/>
  <c r="BG88"/>
  <c r="BH88" s="1"/>
  <c r="AZ88" s="1"/>
  <c r="BG116"/>
  <c r="BH116" s="1"/>
  <c r="AZ116" s="1"/>
  <c r="BG541"/>
  <c r="BH541" s="1"/>
  <c r="AZ541" s="1"/>
  <c r="BG258"/>
  <c r="BH258" s="1"/>
  <c r="AZ258" s="1"/>
  <c r="BG161"/>
  <c r="BH161" s="1"/>
  <c r="AZ161" s="1"/>
  <c r="BG1199"/>
  <c r="BH1199" s="1"/>
  <c r="AZ1199" s="1"/>
  <c r="BG1187"/>
  <c r="BH1187" s="1"/>
  <c r="AZ1187" s="1"/>
  <c r="BG1189"/>
  <c r="BG1205"/>
  <c r="BH1205" s="1"/>
  <c r="AZ1205" s="1"/>
  <c r="BG1083"/>
  <c r="BH1083" s="1"/>
  <c r="AZ1083" s="1"/>
  <c r="BG1091"/>
  <c r="BG1095"/>
  <c r="BH1095" s="1"/>
  <c r="AZ1095" s="1"/>
  <c r="BG1147"/>
  <c r="BH1147" s="1"/>
  <c r="AZ1147" s="1"/>
  <c r="BG1155"/>
  <c r="BG1159"/>
  <c r="BG876"/>
  <c r="BH876" s="1"/>
  <c r="AZ876" s="1"/>
  <c r="BG884"/>
  <c r="BG888"/>
  <c r="BG948"/>
  <c r="BH948" s="1"/>
  <c r="AZ948" s="1"/>
  <c r="BG956"/>
  <c r="BG962"/>
  <c r="BG1000"/>
  <c r="BH1000" s="1"/>
  <c r="AZ1000" s="1"/>
  <c r="BG1008"/>
  <c r="BG1026"/>
  <c r="BG1192"/>
  <c r="BG1202"/>
  <c r="BH1202" s="1"/>
  <c r="AZ1202" s="1"/>
  <c r="BG931"/>
  <c r="BH931" s="1"/>
  <c r="AZ931" s="1"/>
  <c r="BG862"/>
  <c r="BH862" s="1"/>
  <c r="AZ862" s="1"/>
  <c r="BG938"/>
  <c r="BH938" s="1"/>
  <c r="AZ938" s="1"/>
  <c r="BG946"/>
  <c r="BH946" s="1"/>
  <c r="AZ946" s="1"/>
  <c r="BG972"/>
  <c r="BG998"/>
  <c r="BG1166"/>
  <c r="BH1166" s="1"/>
  <c r="AZ1166" s="1"/>
  <c r="BG1190"/>
  <c r="BG1196"/>
  <c r="BG1204"/>
  <c r="BG903"/>
  <c r="BH903" s="1"/>
  <c r="AZ903" s="1"/>
  <c r="BG576"/>
  <c r="BH576" s="1"/>
  <c r="AZ576" s="1"/>
  <c r="BG580"/>
  <c r="BG590"/>
  <c r="BG592"/>
  <c r="BG594"/>
  <c r="BH594" s="1"/>
  <c r="AZ594" s="1"/>
  <c r="BG638"/>
  <c r="BH638" s="1"/>
  <c r="AZ638" s="1"/>
  <c r="BG642"/>
  <c r="BH642" s="1"/>
  <c r="AZ642" s="1"/>
  <c r="BG1056"/>
  <c r="BH1056" s="1"/>
  <c r="AZ1056" s="1"/>
  <c r="BG1072"/>
  <c r="BH1072" s="1"/>
  <c r="AZ1072" s="1"/>
  <c r="BG1120"/>
  <c r="BH1120" s="1"/>
  <c r="AZ1120" s="1"/>
  <c r="BG1136"/>
  <c r="BH1136" s="1"/>
  <c r="AZ1136" s="1"/>
  <c r="BG1060"/>
  <c r="BH1060" s="1"/>
  <c r="AZ1060" s="1"/>
  <c r="BG1076"/>
  <c r="BH1076" s="1"/>
  <c r="AZ1076" s="1"/>
  <c r="BG1124"/>
  <c r="BH1124" s="1"/>
  <c r="AZ1124" s="1"/>
  <c r="BG1140"/>
  <c r="BH1140" s="1"/>
  <c r="AZ1140" s="1"/>
  <c r="BG717"/>
  <c r="BH717" s="1"/>
  <c r="AZ717" s="1"/>
  <c r="BG858"/>
  <c r="BH858" s="1"/>
  <c r="AZ858" s="1"/>
  <c r="BG679"/>
  <c r="BH679" s="1"/>
  <c r="AZ679" s="1"/>
  <c r="BG687"/>
  <c r="BH687" s="1"/>
  <c r="AZ687" s="1"/>
  <c r="BG711"/>
  <c r="BH711" s="1"/>
  <c r="AZ711" s="1"/>
  <c r="BG660"/>
  <c r="BH660" s="1"/>
  <c r="AZ660" s="1"/>
  <c r="BG684"/>
  <c r="BH684" s="1"/>
  <c r="AZ684" s="1"/>
  <c r="BG694"/>
  <c r="BH694" s="1"/>
  <c r="AZ694" s="1"/>
  <c r="BG277"/>
  <c r="BH277" s="1"/>
  <c r="AZ277" s="1"/>
  <c r="BG341"/>
  <c r="BH341" s="1"/>
  <c r="AZ341" s="1"/>
  <c r="BG167"/>
  <c r="BH167" s="1"/>
  <c r="AZ167" s="1"/>
  <c r="BG185"/>
  <c r="BH185" s="1"/>
  <c r="AZ185" s="1"/>
  <c r="BG132"/>
  <c r="BH132" s="1"/>
  <c r="AZ132" s="1"/>
  <c r="BG148"/>
  <c r="BH148" s="1"/>
  <c r="AZ148" s="1"/>
  <c r="BG196"/>
  <c r="BH196" s="1"/>
  <c r="AZ196" s="1"/>
  <c r="BG216"/>
  <c r="BH216" s="1"/>
  <c r="AZ216" s="1"/>
  <c r="BG281"/>
  <c r="BH281" s="1"/>
  <c r="AZ281" s="1"/>
  <c r="BG313"/>
  <c r="BH313" s="1"/>
  <c r="AZ313" s="1"/>
  <c r="AX1188"/>
  <c r="AP1188" s="1"/>
  <c r="AX1176"/>
  <c r="AP1176" s="1"/>
  <c r="BH63"/>
  <c r="AZ63" s="1"/>
  <c r="AX1199"/>
  <c r="AP1199" s="1"/>
  <c r="AX1143"/>
  <c r="AP1143" s="1"/>
  <c r="AX1039"/>
  <c r="AP1039" s="1"/>
  <c r="BH62"/>
  <c r="AZ62" s="1"/>
  <c r="BG174"/>
  <c r="BH174" s="1"/>
  <c r="AZ174" s="1"/>
  <c r="BG190"/>
  <c r="BH190" s="1"/>
  <c r="AZ190" s="1"/>
  <c r="BG46"/>
  <c r="BH46" s="1"/>
  <c r="AZ46" s="1"/>
  <c r="BG50"/>
  <c r="BH50" s="1"/>
  <c r="AZ50" s="1"/>
  <c r="BG233"/>
  <c r="BH233" s="1"/>
  <c r="AZ233" s="1"/>
  <c r="BG241"/>
  <c r="BH241" s="1"/>
  <c r="AZ241" s="1"/>
  <c r="BG359"/>
  <c r="BH359" s="1"/>
  <c r="AZ359" s="1"/>
  <c r="BG220"/>
  <c r="BH220" s="1"/>
  <c r="AZ220" s="1"/>
  <c r="BG798"/>
  <c r="BH798" s="1"/>
  <c r="AZ798" s="1"/>
  <c r="BG830"/>
  <c r="BH830" s="1"/>
  <c r="AZ830" s="1"/>
  <c r="BG789"/>
  <c r="BH789" s="1"/>
  <c r="AZ789" s="1"/>
  <c r="BG821"/>
  <c r="BH821" s="1"/>
  <c r="AZ821" s="1"/>
  <c r="BG400"/>
  <c r="BH400" s="1"/>
  <c r="AZ400" s="1"/>
  <c r="BG416"/>
  <c r="BH416" s="1"/>
  <c r="AZ416" s="1"/>
  <c r="BG464"/>
  <c r="BH464" s="1"/>
  <c r="AZ464" s="1"/>
  <c r="BG480"/>
  <c r="BH480" s="1"/>
  <c r="AZ480" s="1"/>
  <c r="BG528"/>
  <c r="BH528" s="1"/>
  <c r="AZ528" s="1"/>
  <c r="BG544"/>
  <c r="BH544" s="1"/>
  <c r="AZ544" s="1"/>
  <c r="BG383"/>
  <c r="BH383" s="1"/>
  <c r="AZ383" s="1"/>
  <c r="BG391"/>
  <c r="BH391" s="1"/>
  <c r="AZ391" s="1"/>
  <c r="BG415"/>
  <c r="BH415" s="1"/>
  <c r="AZ415" s="1"/>
  <c r="BG423"/>
  <c r="BH423" s="1"/>
  <c r="AZ423" s="1"/>
  <c r="BG447"/>
  <c r="BH447" s="1"/>
  <c r="AZ447" s="1"/>
  <c r="BG455"/>
  <c r="BH455" s="1"/>
  <c r="AZ455" s="1"/>
  <c r="BG479"/>
  <c r="BH479" s="1"/>
  <c r="AZ479" s="1"/>
  <c r="BG487"/>
  <c r="BH487" s="1"/>
  <c r="AZ487" s="1"/>
  <c r="BG511"/>
  <c r="BH511" s="1"/>
  <c r="AZ511" s="1"/>
  <c r="BG519"/>
  <c r="BH519" s="1"/>
  <c r="AZ519" s="1"/>
  <c r="BG742"/>
  <c r="BH742" s="1"/>
  <c r="AZ742" s="1"/>
  <c r="BG774"/>
  <c r="BH774" s="1"/>
  <c r="AZ774" s="1"/>
  <c r="BG733"/>
  <c r="BH733" s="1"/>
  <c r="AZ733" s="1"/>
  <c r="BG765"/>
  <c r="BH765" s="1"/>
  <c r="AZ765" s="1"/>
  <c r="BG855"/>
  <c r="BH855" s="1"/>
  <c r="AZ855" s="1"/>
  <c r="BG380"/>
  <c r="BH380" s="1"/>
  <c r="AZ380" s="1"/>
  <c r="BG261"/>
  <c r="BH261" s="1"/>
  <c r="AZ261" s="1"/>
  <c r="BG242"/>
  <c r="BH242" s="1"/>
  <c r="AZ242" s="1"/>
  <c r="BG181"/>
  <c r="BH181" s="1"/>
  <c r="AZ181" s="1"/>
  <c r="BG193"/>
  <c r="BH193" s="1"/>
  <c r="AZ193" s="1"/>
  <c r="BG136"/>
  <c r="BH136" s="1"/>
  <c r="AZ136" s="1"/>
  <c r="BG160"/>
  <c r="BH160" s="1"/>
  <c r="AZ160" s="1"/>
  <c r="BG204"/>
  <c r="BH204" s="1"/>
  <c r="AZ204" s="1"/>
  <c r="BG105"/>
  <c r="BH105" s="1"/>
  <c r="AZ105" s="1"/>
  <c r="BG98"/>
  <c r="BH98" s="1"/>
  <c r="AZ98" s="1"/>
  <c r="BG110"/>
  <c r="BH110" s="1"/>
  <c r="AZ110" s="1"/>
  <c r="BG85"/>
  <c r="BH85" s="1"/>
  <c r="AZ85" s="1"/>
  <c r="BG97"/>
  <c r="BH97" s="1"/>
  <c r="AZ97" s="1"/>
  <c r="BG68"/>
  <c r="BH68" s="1"/>
  <c r="AZ68" s="1"/>
  <c r="BG48"/>
  <c r="BH48" s="1"/>
  <c r="AZ48" s="1"/>
  <c r="BG60"/>
  <c r="BH60" s="1"/>
  <c r="AZ60" s="1"/>
  <c r="BG45"/>
  <c r="BH45" s="1"/>
  <c r="AZ45" s="1"/>
  <c r="BG57"/>
  <c r="BH57" s="1"/>
  <c r="AZ57" s="1"/>
  <c r="BG61"/>
  <c r="BH61" s="1"/>
  <c r="AZ61" s="1"/>
  <c r="BG547"/>
  <c r="BH547" s="1"/>
  <c r="AZ547" s="1"/>
  <c r="BG555"/>
  <c r="BH555" s="1"/>
  <c r="AZ555" s="1"/>
  <c r="BG237"/>
  <c r="BH237" s="1"/>
  <c r="AZ237" s="1"/>
  <c r="BG245"/>
  <c r="BH245" s="1"/>
  <c r="AZ245" s="1"/>
  <c r="BG267"/>
  <c r="BH267" s="1"/>
  <c r="AZ267" s="1"/>
  <c r="BG275"/>
  <c r="BH275" s="1"/>
  <c r="AZ275" s="1"/>
  <c r="BG299"/>
  <c r="BH299" s="1"/>
  <c r="AZ299" s="1"/>
  <c r="BG307"/>
  <c r="BH307" s="1"/>
  <c r="AZ307" s="1"/>
  <c r="BG331"/>
  <c r="BH331" s="1"/>
  <c r="AZ331" s="1"/>
  <c r="BG339"/>
  <c r="BH339" s="1"/>
  <c r="AZ339" s="1"/>
  <c r="BG363"/>
  <c r="BH363" s="1"/>
  <c r="AZ363" s="1"/>
  <c r="BG224"/>
  <c r="BH224" s="1"/>
  <c r="AZ224" s="1"/>
  <c r="BG248"/>
  <c r="BH248" s="1"/>
  <c r="AZ248" s="1"/>
  <c r="BG256"/>
  <c r="BH256" s="1"/>
  <c r="AZ256" s="1"/>
  <c r="BG280"/>
  <c r="BH280" s="1"/>
  <c r="AZ280" s="1"/>
  <c r="BG288"/>
  <c r="BH288" s="1"/>
  <c r="AZ288" s="1"/>
  <c r="BG312"/>
  <c r="BH312" s="1"/>
  <c r="AZ312" s="1"/>
  <c r="BG320"/>
  <c r="BH320" s="1"/>
  <c r="AZ320" s="1"/>
  <c r="BG344"/>
  <c r="BH344" s="1"/>
  <c r="AZ344" s="1"/>
  <c r="BG352"/>
  <c r="BH352" s="1"/>
  <c r="AZ352" s="1"/>
  <c r="BG814"/>
  <c r="BH814" s="1"/>
  <c r="AZ814" s="1"/>
  <c r="BG846"/>
  <c r="BH846" s="1"/>
  <c r="AZ846" s="1"/>
  <c r="BG805"/>
  <c r="BH805" s="1"/>
  <c r="AZ805" s="1"/>
  <c r="BG837"/>
  <c r="BH837" s="1"/>
  <c r="AZ837" s="1"/>
  <c r="BG408"/>
  <c r="BH408" s="1"/>
  <c r="AZ408" s="1"/>
  <c r="BG424"/>
  <c r="BH424" s="1"/>
  <c r="AZ424" s="1"/>
  <c r="BG472"/>
  <c r="BH472" s="1"/>
  <c r="AZ472" s="1"/>
  <c r="BG488"/>
  <c r="BH488" s="1"/>
  <c r="AZ488" s="1"/>
  <c r="BG536"/>
  <c r="BH536" s="1"/>
  <c r="AZ536" s="1"/>
  <c r="BG552"/>
  <c r="BH552" s="1"/>
  <c r="AZ552" s="1"/>
  <c r="BG387"/>
  <c r="BH387" s="1"/>
  <c r="AZ387" s="1"/>
  <c r="BG395"/>
  <c r="BH395" s="1"/>
  <c r="AZ395" s="1"/>
  <c r="BG419"/>
  <c r="BH419" s="1"/>
  <c r="AZ419" s="1"/>
  <c r="BG427"/>
  <c r="BH427" s="1"/>
  <c r="AZ427" s="1"/>
  <c r="BG451"/>
  <c r="BH451" s="1"/>
  <c r="AZ451" s="1"/>
  <c r="BG459"/>
  <c r="BH459" s="1"/>
  <c r="AZ459" s="1"/>
  <c r="BG483"/>
  <c r="BH483" s="1"/>
  <c r="AZ483" s="1"/>
  <c r="BG491"/>
  <c r="BH491" s="1"/>
  <c r="AZ491" s="1"/>
  <c r="BG515"/>
  <c r="BH515" s="1"/>
  <c r="AZ515" s="1"/>
  <c r="BG523"/>
  <c r="BH523" s="1"/>
  <c r="AZ523" s="1"/>
  <c r="BG758"/>
  <c r="BH758" s="1"/>
  <c r="AZ758" s="1"/>
  <c r="BG790"/>
  <c r="BH790" s="1"/>
  <c r="AZ790" s="1"/>
  <c r="BG749"/>
  <c r="BH749" s="1"/>
  <c r="AZ749" s="1"/>
  <c r="BG781"/>
  <c r="BH781" s="1"/>
  <c r="AZ781" s="1"/>
  <c r="BG372"/>
  <c r="BH372" s="1"/>
  <c r="AZ372" s="1"/>
  <c r="BG388"/>
  <c r="BH388" s="1"/>
  <c r="AZ388" s="1"/>
  <c r="BG112"/>
  <c r="BH112" s="1"/>
  <c r="AZ112" s="1"/>
  <c r="BG79"/>
  <c r="BH79" s="1"/>
  <c r="AZ79" s="1"/>
  <c r="BG47"/>
  <c r="BH47" s="1"/>
  <c r="AZ47" s="1"/>
  <c r="BG295"/>
  <c r="BH295" s="1"/>
  <c r="AZ295" s="1"/>
  <c r="BG303"/>
  <c r="BH303" s="1"/>
  <c r="AZ303" s="1"/>
  <c r="BG276"/>
  <c r="BH276" s="1"/>
  <c r="AZ276" s="1"/>
  <c r="BG284"/>
  <c r="BH284" s="1"/>
  <c r="AZ284" s="1"/>
  <c r="BG725"/>
  <c r="BH725" s="1"/>
  <c r="AZ725" s="1"/>
  <c r="BG757"/>
  <c r="BH757" s="1"/>
  <c r="AZ757" s="1"/>
  <c r="BG851"/>
  <c r="BH851" s="1"/>
  <c r="AZ851" s="1"/>
  <c r="BG384"/>
  <c r="BH384" s="1"/>
  <c r="AZ384" s="1"/>
  <c r="BG432"/>
  <c r="BH432" s="1"/>
  <c r="AZ432" s="1"/>
  <c r="BG448"/>
  <c r="BH448" s="1"/>
  <c r="AZ448" s="1"/>
  <c r="BG496"/>
  <c r="BH496" s="1"/>
  <c r="AZ496" s="1"/>
  <c r="BG512"/>
  <c r="BH512" s="1"/>
  <c r="AZ512" s="1"/>
  <c r="BG560"/>
  <c r="BH560" s="1"/>
  <c r="AZ560" s="1"/>
  <c r="BG375"/>
  <c r="BH375" s="1"/>
  <c r="AZ375" s="1"/>
  <c r="BG399"/>
  <c r="BH399" s="1"/>
  <c r="AZ399" s="1"/>
  <c r="BG407"/>
  <c r="BH407" s="1"/>
  <c r="AZ407" s="1"/>
  <c r="BG431"/>
  <c r="BH431" s="1"/>
  <c r="AZ431" s="1"/>
  <c r="BG439"/>
  <c r="BH439" s="1"/>
  <c r="AZ439" s="1"/>
  <c r="BG463"/>
  <c r="BH463" s="1"/>
  <c r="AZ463" s="1"/>
  <c r="BG471"/>
  <c r="BH471" s="1"/>
  <c r="AZ471" s="1"/>
  <c r="BG495"/>
  <c r="BH495" s="1"/>
  <c r="AZ495" s="1"/>
  <c r="BG503"/>
  <c r="BH503" s="1"/>
  <c r="AZ503" s="1"/>
  <c r="BG527"/>
  <c r="BH527" s="1"/>
  <c r="AZ527" s="1"/>
  <c r="BG535"/>
  <c r="BH535" s="1"/>
  <c r="AZ535" s="1"/>
  <c r="BG806"/>
  <c r="BH806" s="1"/>
  <c r="AZ806" s="1"/>
  <c r="BG838"/>
  <c r="BH838" s="1"/>
  <c r="AZ838" s="1"/>
  <c r="BG797"/>
  <c r="BH797" s="1"/>
  <c r="AZ797" s="1"/>
  <c r="BG829"/>
  <c r="BH829" s="1"/>
  <c r="AZ829" s="1"/>
  <c r="BG396"/>
  <c r="BH396" s="1"/>
  <c r="AZ396" s="1"/>
  <c r="BG412"/>
  <c r="BH412" s="1"/>
  <c r="AZ412" s="1"/>
  <c r="BG282"/>
  <c r="BH282" s="1"/>
  <c r="AZ282" s="1"/>
  <c r="BG356"/>
  <c r="BH356" s="1"/>
  <c r="AZ356" s="1"/>
  <c r="BG213"/>
  <c r="BH213" s="1"/>
  <c r="AZ213" s="1"/>
  <c r="BG124"/>
  <c r="BH124" s="1"/>
  <c r="AZ124" s="1"/>
  <c r="BG176"/>
  <c r="BH176" s="1"/>
  <c r="AZ176" s="1"/>
  <c r="BG192"/>
  <c r="BH192" s="1"/>
  <c r="AZ192" s="1"/>
  <c r="BG82"/>
  <c r="BH82" s="1"/>
  <c r="AZ82" s="1"/>
  <c r="BG94"/>
  <c r="BH94" s="1"/>
  <c r="AZ94" s="1"/>
  <c r="BG114"/>
  <c r="BH114" s="1"/>
  <c r="AZ114" s="1"/>
  <c r="BG81"/>
  <c r="BH81" s="1"/>
  <c r="AZ81" s="1"/>
  <c r="BG101"/>
  <c r="BH101" s="1"/>
  <c r="AZ101" s="1"/>
  <c r="BG74"/>
  <c r="BH74" s="1"/>
  <c r="AZ74" s="1"/>
  <c r="BG52"/>
  <c r="BH52" s="1"/>
  <c r="AZ52" s="1"/>
  <c r="BG56"/>
  <c r="BH56" s="1"/>
  <c r="AZ56" s="1"/>
  <c r="BG49"/>
  <c r="BH49" s="1"/>
  <c r="AZ49" s="1"/>
  <c r="BG53"/>
  <c r="BH53" s="1"/>
  <c r="AZ53" s="1"/>
  <c r="BG65"/>
  <c r="BH65" s="1"/>
  <c r="AZ65" s="1"/>
  <c r="BG69"/>
  <c r="BH69" s="1"/>
  <c r="AZ69" s="1"/>
  <c r="BG557"/>
  <c r="BH557" s="1"/>
  <c r="AZ557" s="1"/>
  <c r="BG229"/>
  <c r="BH229" s="1"/>
  <c r="AZ229" s="1"/>
  <c r="BG253"/>
  <c r="BH253" s="1"/>
  <c r="AZ253" s="1"/>
  <c r="BG259"/>
  <c r="BH259" s="1"/>
  <c r="AZ259" s="1"/>
  <c r="BG283"/>
  <c r="BH283" s="1"/>
  <c r="AZ283" s="1"/>
  <c r="BG291"/>
  <c r="BH291" s="1"/>
  <c r="AZ291" s="1"/>
  <c r="BG315"/>
  <c r="BH315" s="1"/>
  <c r="AZ315" s="1"/>
  <c r="BG323"/>
  <c r="BH323" s="1"/>
  <c r="AZ323" s="1"/>
  <c r="BG347"/>
  <c r="BH347" s="1"/>
  <c r="AZ347" s="1"/>
  <c r="BG355"/>
  <c r="BH355" s="1"/>
  <c r="AZ355" s="1"/>
  <c r="BG232"/>
  <c r="BH232" s="1"/>
  <c r="AZ232" s="1"/>
  <c r="BG240"/>
  <c r="BH240" s="1"/>
  <c r="AZ240" s="1"/>
  <c r="BG264"/>
  <c r="BH264" s="1"/>
  <c r="AZ264" s="1"/>
  <c r="BG272"/>
  <c r="BH272" s="1"/>
  <c r="AZ272" s="1"/>
  <c r="BG296"/>
  <c r="BH296" s="1"/>
  <c r="AZ296" s="1"/>
  <c r="BG304"/>
  <c r="BH304" s="1"/>
  <c r="AZ304" s="1"/>
  <c r="BG328"/>
  <c r="BH328" s="1"/>
  <c r="AZ328" s="1"/>
  <c r="BG336"/>
  <c r="BH336" s="1"/>
  <c r="AZ336" s="1"/>
  <c r="BG750"/>
  <c r="BH750" s="1"/>
  <c r="AZ750" s="1"/>
  <c r="BG782"/>
  <c r="BH782" s="1"/>
  <c r="AZ782" s="1"/>
  <c r="BG741"/>
  <c r="BH741" s="1"/>
  <c r="AZ741" s="1"/>
  <c r="BG773"/>
  <c r="BH773" s="1"/>
  <c r="AZ773" s="1"/>
  <c r="BG376"/>
  <c r="BH376" s="1"/>
  <c r="AZ376" s="1"/>
  <c r="BG392"/>
  <c r="BH392" s="1"/>
  <c r="AZ392" s="1"/>
  <c r="BG440"/>
  <c r="BH440" s="1"/>
  <c r="AZ440" s="1"/>
  <c r="BG456"/>
  <c r="BH456" s="1"/>
  <c r="AZ456" s="1"/>
  <c r="BG504"/>
  <c r="BH504" s="1"/>
  <c r="AZ504" s="1"/>
  <c r="BG520"/>
  <c r="BH520" s="1"/>
  <c r="AZ520" s="1"/>
  <c r="BG369"/>
  <c r="BH369" s="1"/>
  <c r="AZ369" s="1"/>
  <c r="BG379"/>
  <c r="BH379" s="1"/>
  <c r="AZ379" s="1"/>
  <c r="BG403"/>
  <c r="BH403" s="1"/>
  <c r="AZ403" s="1"/>
  <c r="BG411"/>
  <c r="BH411" s="1"/>
  <c r="AZ411" s="1"/>
  <c r="BG435"/>
  <c r="BH435" s="1"/>
  <c r="AZ435" s="1"/>
  <c r="BG443"/>
  <c r="BH443" s="1"/>
  <c r="AZ443" s="1"/>
  <c r="BG467"/>
  <c r="BH467" s="1"/>
  <c r="AZ467" s="1"/>
  <c r="BG475"/>
  <c r="BH475" s="1"/>
  <c r="AZ475" s="1"/>
  <c r="BG499"/>
  <c r="BH499" s="1"/>
  <c r="AZ499" s="1"/>
  <c r="BG507"/>
  <c r="BH507" s="1"/>
  <c r="AZ507" s="1"/>
  <c r="BG531"/>
  <c r="BH531" s="1"/>
  <c r="AZ531" s="1"/>
  <c r="BG539"/>
  <c r="BH539" s="1"/>
  <c r="AZ539" s="1"/>
  <c r="BG822"/>
  <c r="BH822" s="1"/>
  <c r="AZ822" s="1"/>
  <c r="BG854"/>
  <c r="BH854" s="1"/>
  <c r="AZ854" s="1"/>
  <c r="BG813"/>
  <c r="BH813" s="1"/>
  <c r="AZ813" s="1"/>
  <c r="BG845"/>
  <c r="BH845" s="1"/>
  <c r="AZ845" s="1"/>
  <c r="BG404"/>
  <c r="BH404" s="1"/>
  <c r="AZ404" s="1"/>
  <c r="BG420"/>
  <c r="BH420" s="1"/>
  <c r="AZ420" s="1"/>
  <c r="AX1256" s="1"/>
  <c r="AX1262"/>
  <c r="AX1264"/>
  <c r="AX1283"/>
  <c r="AX1258"/>
  <c r="AX1274"/>
  <c r="AX1269"/>
  <c r="AX1246"/>
  <c r="AX1252"/>
  <c r="AX1267"/>
  <c r="AX1271"/>
  <c r="AX1272"/>
  <c r="AX1281"/>
  <c r="AX1261"/>
  <c r="AX1263"/>
  <c r="AX1280"/>
  <c r="AX1273"/>
  <c r="AX1248"/>
  <c r="AX1247"/>
  <c r="AX1251"/>
  <c r="AX1279"/>
  <c r="AX1277"/>
  <c r="AX1268"/>
  <c r="AX1270"/>
  <c r="AX1266"/>
  <c r="AX1257"/>
  <c r="AX1284"/>
  <c r="AX1282"/>
  <c r="AX1250"/>
  <c r="AX1276"/>
  <c r="AX1275"/>
  <c r="AX1265"/>
  <c r="AX1259"/>
  <c r="AX1255"/>
  <c r="AX1285"/>
  <c r="AX1278"/>
  <c r="AW1140"/>
  <c r="AX1140" s="1"/>
  <c r="AP1140" s="1"/>
  <c r="AW1119"/>
  <c r="AX1119" s="1"/>
  <c r="AP1119" s="1"/>
  <c r="AW1103"/>
  <c r="AX1103" s="1"/>
  <c r="AP1103" s="1"/>
  <c r="AW1127"/>
  <c r="AX1127" s="1"/>
  <c r="AP1127" s="1"/>
  <c r="AW1209"/>
  <c r="AX1209" s="1"/>
  <c r="AP1209" s="1"/>
  <c r="AW1233"/>
  <c r="AX1233" s="1"/>
  <c r="AP1233" s="1"/>
  <c r="AW1107"/>
  <c r="AX1107" s="1"/>
  <c r="AP1107" s="1"/>
  <c r="AW1171"/>
  <c r="AX1171" s="1"/>
  <c r="AP1171" s="1"/>
  <c r="AW1130"/>
  <c r="AX1130" s="1"/>
  <c r="AP1130" s="1"/>
  <c r="AW1047"/>
  <c r="AX1047" s="1"/>
  <c r="AP1047" s="1"/>
  <c r="AW1072"/>
  <c r="AX1072" s="1"/>
  <c r="AP1072" s="1"/>
  <c r="AW1043"/>
  <c r="AX1043" s="1"/>
  <c r="AP1043" s="1"/>
  <c r="AW1027"/>
  <c r="AX1027" s="1"/>
  <c r="AP1027" s="1"/>
  <c r="AW1136"/>
  <c r="AX1136" s="1"/>
  <c r="AP1136" s="1"/>
  <c r="AW1091"/>
  <c r="AX1091" s="1"/>
  <c r="AP1091" s="1"/>
  <c r="AW1194"/>
  <c r="AX1194" s="1"/>
  <c r="AP1194" s="1"/>
  <c r="AW1223"/>
  <c r="AX1223" s="1"/>
  <c r="AP1223" s="1"/>
  <c r="AW1138"/>
  <c r="AX1138" s="1"/>
  <c r="AP1138" s="1"/>
  <c r="AW1246" l="1"/>
  <c r="AX1260"/>
  <c r="AX1249"/>
  <c r="AW1249"/>
  <c r="AW1247"/>
  <c r="AW1250"/>
  <c r="AW1248"/>
  <c r="AX1254"/>
  <c r="AI28"/>
  <c r="AA15" s="1"/>
  <c r="Z15" s="1"/>
  <c r="B15" s="1"/>
  <c r="AW1272"/>
  <c r="AX1253"/>
  <c r="AW1265"/>
  <c r="AW1263"/>
  <c r="AW1264"/>
  <c r="AW1257"/>
  <c r="AW1254"/>
  <c r="AW1267"/>
  <c r="AW1268"/>
  <c r="AW1274"/>
  <c r="AW1258"/>
  <c r="AW1275"/>
  <c r="AW1251"/>
  <c r="AW1277"/>
  <c r="AW1271"/>
  <c r="AW1256"/>
  <c r="AW1281"/>
  <c r="AW1260"/>
  <c r="AW1269"/>
  <c r="AW1259"/>
  <c r="AW1262"/>
  <c r="AW1273"/>
  <c r="AW1255"/>
  <c r="AW1252"/>
  <c r="AW1266"/>
  <c r="AW1261"/>
  <c r="AW1276"/>
  <c r="AW1253"/>
  <c r="AW1270"/>
  <c r="AW1285"/>
  <c r="AW1278"/>
  <c r="AW1282"/>
  <c r="AW1279"/>
  <c r="AW1284"/>
  <c r="AW1280"/>
  <c r="AW1283"/>
  <c r="I6"/>
  <c r="R27" l="1"/>
  <c r="R29" s="1"/>
  <c r="P48"/>
  <c r="Q48" s="1"/>
  <c r="R48" s="1"/>
  <c r="R6"/>
  <c r="AZ1277"/>
  <c r="AZ1265"/>
  <c r="AZ1280"/>
  <c r="AZ1253"/>
  <c r="AZ1282"/>
  <c r="AZ1262"/>
  <c r="AZ1261"/>
  <c r="AZ1276"/>
  <c r="AZ1257"/>
  <c r="AZ1284"/>
  <c r="AZ1256"/>
  <c r="AZ1248"/>
  <c r="AZ1252"/>
  <c r="AZ1259"/>
  <c r="AZ1268"/>
  <c r="AZ1247"/>
  <c r="AZ1267"/>
  <c r="AZ1278"/>
  <c r="AZ1263"/>
  <c r="AZ1273"/>
  <c r="AZ1260"/>
  <c r="AZ1270"/>
  <c r="AZ1254"/>
  <c r="AZ1272"/>
  <c r="AZ1246"/>
  <c r="AZ1275"/>
  <c r="AZ1266"/>
  <c r="AZ1249"/>
  <c r="AZ1264"/>
  <c r="AZ1251"/>
  <c r="AZ1279"/>
  <c r="AZ1274"/>
  <c r="AZ1285"/>
  <c r="AZ1250"/>
  <c r="AZ1269"/>
  <c r="AZ1283"/>
  <c r="AZ1281"/>
  <c r="AZ1271"/>
  <c r="AZ1258"/>
  <c r="AZ1255"/>
  <c r="E4" l="1"/>
  <c r="S13" l="1"/>
  <c r="R35"/>
  <c r="S17"/>
  <c r="D6" s="1"/>
  <c r="G5"/>
  <c r="R37" s="1"/>
  <c r="S15" l="1"/>
  <c r="E5" s="1"/>
  <c r="D11"/>
  <c r="Q38" s="1"/>
  <c r="S22"/>
  <c r="AA21"/>
  <c r="Z21" s="1"/>
  <c r="S23"/>
  <c r="S21"/>
  <c r="E7" l="1"/>
  <c r="Q59" s="1"/>
  <c r="B21"/>
  <c r="R7"/>
  <c r="S6" s="1"/>
  <c r="R9" s="1"/>
  <c r="S27" l="1"/>
  <c r="G7" s="1"/>
  <c r="E9" s="1"/>
  <c r="E10" s="1"/>
  <c r="P54"/>
  <c r="Q54" s="1"/>
  <c r="Q58" s="1"/>
  <c r="Q60" s="1"/>
  <c r="Q61" s="1"/>
  <c r="R54" l="1"/>
</calcChain>
</file>

<file path=xl/comments1.xml><?xml version="1.0" encoding="utf-8"?>
<comments xmlns="http://schemas.openxmlformats.org/spreadsheetml/2006/main">
  <authors>
    <author>2410</author>
  </authors>
  <commentList>
    <comment ref="F23" authorId="0">
      <text>
        <r>
          <rPr>
            <b/>
            <sz val="8"/>
            <color indexed="81"/>
            <rFont val="B Nazanin"/>
            <charset val="178"/>
          </rPr>
          <t>در مورد پوشش سرقت انجام بازديد الزامي بوده  بيمه گذار بايد صورت ريز و ارزش تفكيكي اثاثيه و لوازم  را تهيه و به همراه فرم پيشنهاد تحويل دهد مديريت بيمه هاي آتش سوزي پس از بررسي ريسك نرخ و شرايط پوشش خطر سرقت را كتبا" اعلام و واحد صدور پس از دريافت مجوز مربوطه مجاز به پوشش خطر خواهد بود . نرخ پوشش  سرقت پس از استعلام از مديريت در اين قسمت وارد شود 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<sst xmlns="http://schemas.openxmlformats.org/spreadsheetml/2006/main" count="5524" uniqueCount="2441">
  <si>
    <t>زلزله و آتشفشان  :</t>
  </si>
  <si>
    <t>طوفان   :</t>
  </si>
  <si>
    <t>ظروف تحت فشار  :</t>
  </si>
  <si>
    <t>ابهر</t>
  </si>
  <si>
    <t>اردستان</t>
  </si>
  <si>
    <t>استان لرستان</t>
  </si>
  <si>
    <t>استهبان(استهبانات)</t>
  </si>
  <si>
    <t>اسدآباد(همدان)</t>
  </si>
  <si>
    <t>اسلام شهر</t>
  </si>
  <si>
    <t>اصفهان</t>
  </si>
  <si>
    <t>اهر(ارسباران)</t>
  </si>
  <si>
    <t>اهواز</t>
  </si>
  <si>
    <t>آب ترش</t>
  </si>
  <si>
    <t>آبادان</t>
  </si>
  <si>
    <t>آباده</t>
  </si>
  <si>
    <t>آستارا</t>
  </si>
  <si>
    <t>آمل</t>
  </si>
  <si>
    <t>بابل</t>
  </si>
  <si>
    <t>بابلسر</t>
  </si>
  <si>
    <t>بازرگان</t>
  </si>
  <si>
    <t>بافت</t>
  </si>
  <si>
    <t>بافق</t>
  </si>
  <si>
    <t>بانه</t>
  </si>
  <si>
    <t>بجستان</t>
  </si>
  <si>
    <t>بجنورد</t>
  </si>
  <si>
    <t>برازجان(دشتستان)</t>
  </si>
  <si>
    <t>برخوار(اصفهان)</t>
  </si>
  <si>
    <t>بروجرد</t>
  </si>
  <si>
    <t>بروجن</t>
  </si>
  <si>
    <t>بم</t>
  </si>
  <si>
    <t>بندرعباس</t>
  </si>
  <si>
    <t>بندرلنگه</t>
  </si>
  <si>
    <t>بندرماهشهر</t>
  </si>
  <si>
    <t>بوشهر</t>
  </si>
  <si>
    <t>بهار(همدان)</t>
  </si>
  <si>
    <t>بهبهان</t>
  </si>
  <si>
    <t>بهشهر</t>
  </si>
  <si>
    <t>پارسآباد</t>
  </si>
  <si>
    <t>پاوه</t>
  </si>
  <si>
    <t>پلدختر</t>
  </si>
  <si>
    <t>تربت جام</t>
  </si>
  <si>
    <t>تفت</t>
  </si>
  <si>
    <t>تفرش</t>
  </si>
  <si>
    <t>تنگستان(اهرم)</t>
  </si>
  <si>
    <t>تهران</t>
  </si>
  <si>
    <t>جوانرود</t>
  </si>
  <si>
    <t>جهرم</t>
  </si>
  <si>
    <t>چابهار</t>
  </si>
  <si>
    <t>چادگان</t>
  </si>
  <si>
    <t>چالوس</t>
  </si>
  <si>
    <t>چناران مشهد</t>
  </si>
  <si>
    <t>خاش</t>
  </si>
  <si>
    <t>خرم آباد(لرستان)</t>
  </si>
  <si>
    <t>خرمشهر</t>
  </si>
  <si>
    <t>خلخال</t>
  </si>
  <si>
    <t>خنج</t>
  </si>
  <si>
    <t>خواف(رود)</t>
  </si>
  <si>
    <t>خوانسار</t>
  </si>
  <si>
    <t>داراب(فارس)</t>
  </si>
  <si>
    <t>دامغان</t>
  </si>
  <si>
    <t>درگز</t>
  </si>
  <si>
    <t>دره شهر</t>
  </si>
  <si>
    <t>دزفول</t>
  </si>
  <si>
    <t>دشتستان(برازجان)</t>
  </si>
  <si>
    <t>دماوند</t>
  </si>
  <si>
    <t>دهلران</t>
  </si>
  <si>
    <t>رامسر</t>
  </si>
  <si>
    <t>رامهرمز</t>
  </si>
  <si>
    <t>رشت</t>
  </si>
  <si>
    <t>رفسنجان</t>
  </si>
  <si>
    <t>رودسر</t>
  </si>
  <si>
    <t>زابل</t>
  </si>
  <si>
    <t>زاهدان</t>
  </si>
  <si>
    <t>زنجان</t>
  </si>
  <si>
    <t>ساوجبلاغ(هشتگرد)</t>
  </si>
  <si>
    <t>ساوه</t>
  </si>
  <si>
    <t>سبزوار(خراسان)</t>
  </si>
  <si>
    <t>سرپل ذهاب</t>
  </si>
  <si>
    <t>سرخس</t>
  </si>
  <si>
    <t>سروستان</t>
  </si>
  <si>
    <t>سقز</t>
  </si>
  <si>
    <t>سلماس</t>
  </si>
  <si>
    <t>سلمانشهر(متل قو)</t>
  </si>
  <si>
    <t>سمنان</t>
  </si>
  <si>
    <t>سنقر</t>
  </si>
  <si>
    <t>سنندج</t>
  </si>
  <si>
    <t>سوسنگرد(دشت آزادگان)</t>
  </si>
  <si>
    <t>شادگان(خوزستان)</t>
  </si>
  <si>
    <t>شاهرود(سمنان)</t>
  </si>
  <si>
    <t>شبستر</t>
  </si>
  <si>
    <t>شوش(خوزستان)</t>
  </si>
  <si>
    <t>شوشتر</t>
  </si>
  <si>
    <t>شهرضا</t>
  </si>
  <si>
    <t>صومعه سرا</t>
  </si>
  <si>
    <t>طبس(خراسان)</t>
  </si>
  <si>
    <t>فارسان</t>
  </si>
  <si>
    <t>فردوس</t>
  </si>
  <si>
    <t>فسا</t>
  </si>
  <si>
    <t>فلاورجان</t>
  </si>
  <si>
    <t>فومن</t>
  </si>
  <si>
    <t>قائم شهر</t>
  </si>
  <si>
    <t>قشم</t>
  </si>
  <si>
    <t>قم</t>
  </si>
  <si>
    <t>قوچان</t>
  </si>
  <si>
    <t>گچساران(دوگنبدان)</t>
  </si>
  <si>
    <t>گراش</t>
  </si>
  <si>
    <t>گرگان</t>
  </si>
  <si>
    <t>گرمسار</t>
  </si>
  <si>
    <t>گناباد</t>
  </si>
  <si>
    <t>گناوه(بندرگناوه)</t>
  </si>
  <si>
    <t>لار(فارس)</t>
  </si>
  <si>
    <t>لامرد</t>
  </si>
  <si>
    <t>لردگان</t>
  </si>
  <si>
    <t>لنگان</t>
  </si>
  <si>
    <t>لنگرود</t>
  </si>
  <si>
    <t>محلات</t>
  </si>
  <si>
    <t>محمودآباد(مازندران)</t>
  </si>
  <si>
    <t>مراغه</t>
  </si>
  <si>
    <t>مرزند</t>
  </si>
  <si>
    <t>مرند</t>
  </si>
  <si>
    <t>مرودشت</t>
  </si>
  <si>
    <t>مشهد</t>
  </si>
  <si>
    <t>مهاباد</t>
  </si>
  <si>
    <t>نجف آباد(اصفهان)</t>
  </si>
  <si>
    <t>نطنز</t>
  </si>
  <si>
    <t>نقده</t>
  </si>
  <si>
    <t>نور</t>
  </si>
  <si>
    <t>نوشهر</t>
  </si>
  <si>
    <t>نهاوند(همدان)</t>
  </si>
  <si>
    <t>نهبندان</t>
  </si>
  <si>
    <t>هشتپر(تالش)</t>
  </si>
  <si>
    <t>همدان</t>
  </si>
  <si>
    <t>فاصله از فرودگاه :</t>
  </si>
  <si>
    <t>نرخ</t>
  </si>
  <si>
    <t>نوع سازه ساختمان :</t>
  </si>
  <si>
    <t>بتون</t>
  </si>
  <si>
    <t>نوع سازه ساختمان</t>
  </si>
  <si>
    <t>1و2</t>
  </si>
  <si>
    <t>نام شهر</t>
  </si>
  <si>
    <t xml:space="preserve">طبقه خطر </t>
  </si>
  <si>
    <t>پستخانه</t>
  </si>
  <si>
    <t>تئاتر ها</t>
  </si>
  <si>
    <t>داروخانه</t>
  </si>
  <si>
    <t>رستوران</t>
  </si>
  <si>
    <t>شعب فروش نفت</t>
  </si>
  <si>
    <t>گرمابه ها</t>
  </si>
  <si>
    <t>موزه ها</t>
  </si>
  <si>
    <t>هتل و متل</t>
  </si>
  <si>
    <t>فروش پنبه</t>
  </si>
  <si>
    <t>فروش پوستر</t>
  </si>
  <si>
    <t>فروش پوست و خز</t>
  </si>
  <si>
    <t>فروش تخته و الوار</t>
  </si>
  <si>
    <t>فروشگاه رنگ و چسب</t>
  </si>
  <si>
    <t>فروشگاه زغال چوب</t>
  </si>
  <si>
    <t>فروشگاه فرش</t>
  </si>
  <si>
    <t>فروشگاه لوازم نوزاد</t>
  </si>
  <si>
    <t>فروشگاه قراضه و آهن</t>
  </si>
  <si>
    <t>فروشگاه قهوه</t>
  </si>
  <si>
    <t>مبل</t>
  </si>
  <si>
    <t>نواز ضبط صوت</t>
  </si>
  <si>
    <t>نوشت افزار</t>
  </si>
  <si>
    <t>مطب</t>
  </si>
  <si>
    <t>انبار پارچه</t>
  </si>
  <si>
    <t>چاپخانه</t>
  </si>
  <si>
    <t>مهمانسرا</t>
  </si>
  <si>
    <t>تست قطعات خودرو</t>
  </si>
  <si>
    <t>انبار روغن</t>
  </si>
  <si>
    <t>فروشگاه پارچه</t>
  </si>
  <si>
    <t>انبار چوب</t>
  </si>
  <si>
    <t>انبار آهن</t>
  </si>
  <si>
    <t>لوازم سفره عقد</t>
  </si>
  <si>
    <t>فرودگاه</t>
  </si>
  <si>
    <t>خوابگاه</t>
  </si>
  <si>
    <t>انبار قطعات خودرو</t>
  </si>
  <si>
    <t>انبار لامپ</t>
  </si>
  <si>
    <t>انبار فرش</t>
  </si>
  <si>
    <t>گلخانه</t>
  </si>
  <si>
    <t>فروشگاه لوله سبز</t>
  </si>
  <si>
    <t>لوازم آشپزخانه</t>
  </si>
  <si>
    <t>انبار پودر سنگ آهن</t>
  </si>
  <si>
    <t>انبار نخ</t>
  </si>
  <si>
    <t>برش سلوفون</t>
  </si>
  <si>
    <t>انباررنگ</t>
  </si>
  <si>
    <t>انبار دارو</t>
  </si>
  <si>
    <t>فروشگاه ضبط صوت</t>
  </si>
  <si>
    <t>انبار</t>
  </si>
  <si>
    <t>انبار جارو</t>
  </si>
  <si>
    <t>لوازم سفره عقد و لباس عروس</t>
  </si>
  <si>
    <t>فروشگاه لوازم شوفاژ</t>
  </si>
  <si>
    <t>انبار حوله وپتو</t>
  </si>
  <si>
    <t>انبار برنج</t>
  </si>
  <si>
    <t>فروش پشم</t>
  </si>
  <si>
    <t>مبلمان فرفورژه</t>
  </si>
  <si>
    <t>فروشگاه ورق MDF</t>
  </si>
  <si>
    <t>مغازه</t>
  </si>
  <si>
    <t>فروشگاه انواع روغن موتور</t>
  </si>
  <si>
    <t>پست برق</t>
  </si>
  <si>
    <t>زندان</t>
  </si>
  <si>
    <t>انبار دان مرغ</t>
  </si>
  <si>
    <t>فروشگاه لوله و اتصالات</t>
  </si>
  <si>
    <t>فروش UPS</t>
  </si>
  <si>
    <t>پرس لترون</t>
  </si>
  <si>
    <t>فرهنگسرا</t>
  </si>
  <si>
    <t>فروشگاه محصولات نسوز</t>
  </si>
  <si>
    <t>باغ وحش</t>
  </si>
  <si>
    <t>ساختمان فروشگاه</t>
  </si>
  <si>
    <t>فروشگاه پرچم و آرم</t>
  </si>
  <si>
    <t>فروشگاه وسائل گاز سوز</t>
  </si>
  <si>
    <t>استات  سلولز</t>
  </si>
  <si>
    <t>بور نئول</t>
  </si>
  <si>
    <t>دوره چراغ</t>
  </si>
  <si>
    <t>سولفور ( گوگرد )</t>
  </si>
  <si>
    <t>منتل</t>
  </si>
  <si>
    <t>مومها</t>
  </si>
  <si>
    <t>هگزان</t>
  </si>
  <si>
    <t>استن</t>
  </si>
  <si>
    <t>بنزن</t>
  </si>
  <si>
    <t>برم</t>
  </si>
  <si>
    <t>پرمنگنات</t>
  </si>
  <si>
    <t>پنتان</t>
  </si>
  <si>
    <t>تولو ئن</t>
  </si>
  <si>
    <t>زغال سنگ</t>
  </si>
  <si>
    <t>معدن سرب</t>
  </si>
  <si>
    <t>معدن مس</t>
  </si>
  <si>
    <t>معدن</t>
  </si>
  <si>
    <t>پرس بدنه</t>
  </si>
  <si>
    <t>پرس بدنه خودرو</t>
  </si>
  <si>
    <t>سردخانه</t>
  </si>
  <si>
    <t>چاپ سلفون</t>
  </si>
  <si>
    <t>نئوپان</t>
  </si>
  <si>
    <t>پودر سنگ آهن</t>
  </si>
  <si>
    <t>اسقاط خودرو</t>
  </si>
  <si>
    <t>مونتاژ آمبولانس</t>
  </si>
  <si>
    <t>صمغها</t>
  </si>
  <si>
    <t xml:space="preserve"> </t>
  </si>
  <si>
    <t>نرخ پوشش آصا</t>
  </si>
  <si>
    <t>منطقه تراکم خطر زلزله</t>
  </si>
  <si>
    <t>منطقه 2 تراکم خطر</t>
  </si>
  <si>
    <t>اراک</t>
  </si>
  <si>
    <t>منطقه 1 تراکم خطر</t>
  </si>
  <si>
    <t>منطقه 4 تراکم خطر</t>
  </si>
  <si>
    <t>منطقه 3 تراکم خطر</t>
  </si>
  <si>
    <t>بانک  خون</t>
  </si>
  <si>
    <t>منطقه 5 تراکم خطر</t>
  </si>
  <si>
    <t>باغملک(خوزستان)</t>
  </si>
  <si>
    <t>بندرترکمن</t>
  </si>
  <si>
    <t>کتابخانه</t>
  </si>
  <si>
    <t>کشتارگاه</t>
  </si>
  <si>
    <t>تاکستان</t>
  </si>
  <si>
    <t>مهد کودک</t>
  </si>
  <si>
    <t>تکاب</t>
  </si>
  <si>
    <t>تنکابن</t>
  </si>
  <si>
    <t>جاسک</t>
  </si>
  <si>
    <t>فروش پوشاک</t>
  </si>
  <si>
    <t>فروش تشک</t>
  </si>
  <si>
    <t>فروشگاه چمدان و ساک</t>
  </si>
  <si>
    <t>زرند(کرمان)</t>
  </si>
  <si>
    <t>سوپر مارکت</t>
  </si>
  <si>
    <t>سواد کوه</t>
  </si>
  <si>
    <t>فروشگاه کتاب</t>
  </si>
  <si>
    <t>فروشگاه کفش</t>
  </si>
  <si>
    <t>شهربابک</t>
  </si>
  <si>
    <t>شهرکرد</t>
  </si>
  <si>
    <t>عشق آباد(ترکمنستان)</t>
  </si>
  <si>
    <t>منطقه بدون تراکم خطر</t>
  </si>
  <si>
    <t>بانک</t>
  </si>
  <si>
    <t>قروه(کردستان)</t>
  </si>
  <si>
    <t>کازرون</t>
  </si>
  <si>
    <t>کاشان</t>
  </si>
  <si>
    <t>کاشمر</t>
  </si>
  <si>
    <t>کرج</t>
  </si>
  <si>
    <t>انبار کاغذ</t>
  </si>
  <si>
    <t>کرمان</t>
  </si>
  <si>
    <t>کرمانشاه</t>
  </si>
  <si>
    <t>کلارآباد</t>
  </si>
  <si>
    <t>کنگاور</t>
  </si>
  <si>
    <t>کوهدشت</t>
  </si>
  <si>
    <t>کهنوج</t>
  </si>
  <si>
    <t>گنبدکاووس(گلستان)</t>
  </si>
  <si>
    <t>ماکو</t>
  </si>
  <si>
    <t>مبارکه(اصفهان)</t>
  </si>
  <si>
    <t>کارگاه ورقه برش آهن</t>
  </si>
  <si>
    <t>فروشگاه کارت پستال</t>
  </si>
  <si>
    <t>انبار کابل</t>
  </si>
  <si>
    <t>هشترود(سراسکند)</t>
  </si>
  <si>
    <t>انبارکائوچو</t>
  </si>
  <si>
    <t>انبار کارت پستال</t>
  </si>
  <si>
    <t>انبار کتاب</t>
  </si>
  <si>
    <t>لوازم شکار</t>
  </si>
  <si>
    <t>کارواش</t>
  </si>
  <si>
    <t>انبارپوشاک -نخ و پارچه</t>
  </si>
  <si>
    <t>انبار کفش</t>
  </si>
  <si>
    <t>انبار موکت</t>
  </si>
  <si>
    <t>عامل فروش قند و شکر</t>
  </si>
  <si>
    <t>انبار قند و شکر</t>
  </si>
  <si>
    <t>کارگاه مونتاژ آنتن</t>
  </si>
  <si>
    <t>کارگاه گازسوزکردن خودرو</t>
  </si>
  <si>
    <t>فروش ترازو و باسکول</t>
  </si>
  <si>
    <t>اماکن متبرکه</t>
  </si>
  <si>
    <t>فروش مانکن</t>
  </si>
  <si>
    <t>سنگ  آهک</t>
  </si>
  <si>
    <t>کافور</t>
  </si>
  <si>
    <t>کلرو فرم</t>
  </si>
  <si>
    <t>کلروبنزن</t>
  </si>
  <si>
    <t>کوپرا</t>
  </si>
  <si>
    <t>گاز متراکم  شده آرگون</t>
  </si>
  <si>
    <t>گاز متراکم شده نئون</t>
  </si>
  <si>
    <t>گاز متراکم شده  هوا</t>
  </si>
  <si>
    <t>کارخانه  قند و شکر</t>
  </si>
  <si>
    <t>کارخانه چاپ  نقش  پارچه و خشک کردن  آن</t>
  </si>
  <si>
    <t>کارخانه ذوب فلز و نورد آهن و فولاد</t>
  </si>
  <si>
    <t>کارخانه برش ورقه آهن</t>
  </si>
  <si>
    <t>کارخانه سازنده اجاق گاز</t>
  </si>
  <si>
    <t>کارخانه سازنده ژنراتور و الکترو پمپ</t>
  </si>
  <si>
    <t>کارخانه سازنده لامپ</t>
  </si>
  <si>
    <t>کارخانه  سازنده  کالسکه بچه</t>
  </si>
  <si>
    <t>ساخت کمک فنر</t>
  </si>
  <si>
    <t>واکس کفش</t>
  </si>
  <si>
    <t>کاغذ حساس و مواد ظهور</t>
  </si>
  <si>
    <t>مورد بیمه :</t>
  </si>
  <si>
    <t xml:space="preserve">سرمایه مورد بیمه </t>
  </si>
  <si>
    <t>جمع دارایی</t>
  </si>
  <si>
    <t>مسکونی</t>
  </si>
  <si>
    <t xml:space="preserve">ارزش بنا( اعیانی ) : </t>
  </si>
  <si>
    <t>حق بیمه آصا  :</t>
  </si>
  <si>
    <t>غیر صنعتی</t>
  </si>
  <si>
    <t>ارزش اثاثیه :</t>
  </si>
  <si>
    <t xml:space="preserve">حق بیمه پوشش های اضافی </t>
  </si>
  <si>
    <t>صنعتی</t>
  </si>
  <si>
    <t xml:space="preserve"> تاسیسات :</t>
  </si>
  <si>
    <t>حق بیمه 4تا اضافی :</t>
  </si>
  <si>
    <t>ماشین های موجود در پارکینگ :</t>
  </si>
  <si>
    <t>جمع کل حق بیمه :</t>
  </si>
  <si>
    <t>موضوع فعالیت</t>
  </si>
  <si>
    <t>هست / نیست</t>
  </si>
  <si>
    <t>سیل  :</t>
  </si>
  <si>
    <t>بلی</t>
  </si>
  <si>
    <t>نانوایی</t>
  </si>
  <si>
    <t>شهر محل مورد بیمه :</t>
  </si>
  <si>
    <t>اسکلت فلزی</t>
  </si>
  <si>
    <t>آتلیه  عکاسی</t>
  </si>
  <si>
    <t>پوشش طوفان برای فضاهای باز و غیر مسقف ارائه نمی شود.</t>
  </si>
  <si>
    <t>اردبیل</t>
  </si>
  <si>
    <t>طراحی و محاسبه طبق آئین نامه 2800</t>
  </si>
  <si>
    <t>گلی(سنتی و قدیمی)</t>
  </si>
  <si>
    <t>آزمایشگاههای  تشخیص  پزشکی</t>
  </si>
  <si>
    <t>سقوط هواپیما  :</t>
  </si>
  <si>
    <t>بیشتر از 5 کیلومتر</t>
  </si>
  <si>
    <t>آجری</t>
  </si>
  <si>
    <t>آرایشگاه زنانه</t>
  </si>
  <si>
    <t>ترکیدگی لوله آب  :</t>
  </si>
  <si>
    <t>اردکان(یزد)</t>
  </si>
  <si>
    <t>آرایشگاه  مردانه</t>
  </si>
  <si>
    <t>ضایعات آب و برف  :</t>
  </si>
  <si>
    <t>اردل(چهارمحال و بختیاری)</t>
  </si>
  <si>
    <t>بتون یا سوله</t>
  </si>
  <si>
    <t>آژانس  کرایه  اتومبیل</t>
  </si>
  <si>
    <t>ضایعات ناشی از سنگینی برف :</t>
  </si>
  <si>
    <t>ارومیه</t>
  </si>
  <si>
    <t>گلی</t>
  </si>
  <si>
    <t xml:space="preserve"> طبق آئین نامه 2800</t>
  </si>
  <si>
    <t>استودیو  عکاسی  و فیلمبرداری</t>
  </si>
  <si>
    <t xml:space="preserve"> هزینه پاکسازی  :</t>
  </si>
  <si>
    <t>مقدار پوشش مورد تقاضا برای هزینه پاکسازی :</t>
  </si>
  <si>
    <t>استان چارمحال و بختیاری</t>
  </si>
  <si>
    <t>فضا های باز و غیر مسقف</t>
  </si>
  <si>
    <t>الکتریکی</t>
  </si>
  <si>
    <t>ارزش ظروف تحت فشار   مورد بیمه :</t>
  </si>
  <si>
    <t>الکتریکی   اتومبیل</t>
  </si>
  <si>
    <t>بیمه سرقت به شرط شکست حرز  :</t>
  </si>
  <si>
    <t xml:space="preserve">نرخ اعلام شده  توسط مدیریت بیمه های آتش سوزی : </t>
  </si>
  <si>
    <t>سرمایه تحت پوشش سرقت :</t>
  </si>
  <si>
    <t>آموزشگاههای آرایش   و زیبایی</t>
  </si>
  <si>
    <t>شکست شیشه  :</t>
  </si>
  <si>
    <t>ارزش شیشه های بیشتر از 6mm تحت پوشش :</t>
  </si>
  <si>
    <t>آموزشگاهها  ،  دانشگاهها  ، مدارس  و  مراکز  آموزشی</t>
  </si>
  <si>
    <t>اسفراین(میان آباد)</t>
  </si>
  <si>
    <t>کمتر از 5 کیلومتر</t>
  </si>
  <si>
    <t>بنگاه  معاملات   ملکی</t>
  </si>
  <si>
    <t>مسکونی و غیر صنعتی</t>
  </si>
  <si>
    <t>بوجاری</t>
  </si>
  <si>
    <t>اقلید</t>
  </si>
  <si>
    <t>بیمارستانها ،  درمانگاهها</t>
  </si>
  <si>
    <t>الیگودرز</t>
  </si>
  <si>
    <t>خیر</t>
  </si>
  <si>
    <t>پارکینگها</t>
  </si>
  <si>
    <t>اندیمشک</t>
  </si>
  <si>
    <t>پرس  کارت ،  پلی  کپی  ،  زیراکس</t>
  </si>
  <si>
    <t>مناطق زلزله خیز خفیف</t>
  </si>
  <si>
    <t>مناطق زلزله خیز شدید</t>
  </si>
  <si>
    <t>پمپ   بنزین</t>
  </si>
  <si>
    <t>ایذه</t>
  </si>
  <si>
    <t>پنچر گیری</t>
  </si>
  <si>
    <t>ایرانشهر</t>
  </si>
  <si>
    <t>تزریقات</t>
  </si>
  <si>
    <t>ایلام</t>
  </si>
  <si>
    <t>تعمیر ادوات  برقی  خانگی</t>
  </si>
  <si>
    <t>تعمیر  الکترومو تور  و دینام  پیچی</t>
  </si>
  <si>
    <t>تعمیر  بخاری   اتومبیل</t>
  </si>
  <si>
    <t>تعمیر تلفن</t>
  </si>
  <si>
    <t>آستانه(گیلان)</t>
  </si>
  <si>
    <t>تعمیر  جواهر  و سنگهای  قیمتی</t>
  </si>
  <si>
    <t>آشتیان</t>
  </si>
  <si>
    <t>تعمیر  دوچرخه</t>
  </si>
  <si>
    <t>تعمیر  رادیو  ،  تلویزیون  و  ادوات صوتی و تصویری</t>
  </si>
  <si>
    <t>تعمیر  ساعت</t>
  </si>
  <si>
    <t>تعمیر  قفل  اتومبیل</t>
  </si>
  <si>
    <t>تعمیرگاهها</t>
  </si>
  <si>
    <t>تعمیر مبلمان</t>
  </si>
  <si>
    <t>تعمیر  موتور سیکلت</t>
  </si>
  <si>
    <t>تعویض  شیشه اتومبیل</t>
  </si>
  <si>
    <t>تعویض  روغنی</t>
  </si>
  <si>
    <t>تفالکوبی</t>
  </si>
  <si>
    <t>تکثیر   نوار  غیر از  وید ئو</t>
  </si>
  <si>
    <t>تودوزی  اتومبیل</t>
  </si>
  <si>
    <t>چایخانه ، قهوه خانه</t>
  </si>
  <si>
    <t>چلو کبابی</t>
  </si>
  <si>
    <t>حلیم  پزی</t>
  </si>
  <si>
    <t>بستان آباد(آذربایجان شرقی)</t>
  </si>
  <si>
    <t>حنا سابی</t>
  </si>
  <si>
    <t>خاتم کاری</t>
  </si>
  <si>
    <t>بناب(آذربایجان شرقی)</t>
  </si>
  <si>
    <t>خراطی</t>
  </si>
  <si>
    <t>بندرانزلی</t>
  </si>
  <si>
    <t>خشکشوئی  و  لبا سشوئی</t>
  </si>
  <si>
    <t>دندانپزشکی</t>
  </si>
  <si>
    <t>رفوگری</t>
  </si>
  <si>
    <t>رنگرزی</t>
  </si>
  <si>
    <t>بوکان(آذربایجانغربی)</t>
  </si>
  <si>
    <t>رویه کوبی مبل</t>
  </si>
  <si>
    <t>بویراحمد(یاسوج)</t>
  </si>
  <si>
    <t>زرگری</t>
  </si>
  <si>
    <t>زنبیل بافی</t>
  </si>
  <si>
    <t>سیلو</t>
  </si>
  <si>
    <t>سینما</t>
  </si>
  <si>
    <t>بیجار</t>
  </si>
  <si>
    <t>شابلون سازی</t>
  </si>
  <si>
    <t>بیرجند</t>
  </si>
  <si>
    <t>شستشوی اتومبیل</t>
  </si>
  <si>
    <t>بیلهسوار</t>
  </si>
  <si>
    <t>شیر خوارگاه</t>
  </si>
  <si>
    <t>پیرانشهر</t>
  </si>
  <si>
    <t>مسجد و معبد و کلیسا</t>
  </si>
  <si>
    <t>تایباد</t>
  </si>
  <si>
    <t>تبریز</t>
  </si>
  <si>
    <t>نقاشی اتومبیل</t>
  </si>
  <si>
    <t>تربت حیدریه</t>
  </si>
  <si>
    <t>نمایشگاه اتومبیل</t>
  </si>
  <si>
    <t>فروشگاههای آئینه و شمعدان و آباژور</t>
  </si>
  <si>
    <t>آبمیوه فروشی</t>
  </si>
  <si>
    <t>ابزار آلات پزشکی ، جراحی</t>
  </si>
  <si>
    <t>آجیل فروشی</t>
  </si>
  <si>
    <t>تویسرکان</t>
  </si>
  <si>
    <t>ابر  و اسفنج فروشی</t>
  </si>
  <si>
    <t>ابزار فروشی و یراق آلات</t>
  </si>
  <si>
    <t>اسباب بازی</t>
  </si>
  <si>
    <t>جزیره کیش</t>
  </si>
  <si>
    <t>اغذیه فروشی</t>
  </si>
  <si>
    <t>آکواریوم</t>
  </si>
  <si>
    <t>الوار فروشی</t>
  </si>
  <si>
    <t>الیاف و کاموا</t>
  </si>
  <si>
    <t>جیرفت(سبزواران)</t>
  </si>
  <si>
    <t>آلات موسیقی</t>
  </si>
  <si>
    <t>امانت فروشی</t>
  </si>
  <si>
    <t>آهن و پروفیل</t>
  </si>
  <si>
    <t>ایرانیت و ایزوفوم</t>
  </si>
  <si>
    <t>بذر و سموم کشاورزی</t>
  </si>
  <si>
    <t>برزنت فروشی</t>
  </si>
  <si>
    <t>خدابنده(قیدار)</t>
  </si>
  <si>
    <t>برنج فروشی</t>
  </si>
  <si>
    <t>بزازی</t>
  </si>
  <si>
    <t xml:space="preserve"> بستنی فروشی</t>
  </si>
  <si>
    <t>بقالی</t>
  </si>
  <si>
    <t>خمین</t>
  </si>
  <si>
    <t>بلور فروشی</t>
  </si>
  <si>
    <t>خمینی شهر</t>
  </si>
  <si>
    <t>پارکت و لینو لئوم و موکت</t>
  </si>
  <si>
    <t>پاکت فروشی</t>
  </si>
  <si>
    <t>پتو فروشی</t>
  </si>
  <si>
    <t>پرده فروشی و پرده دوزی</t>
  </si>
  <si>
    <t>خوی</t>
  </si>
  <si>
    <t>پرده کرکره فروشی</t>
  </si>
  <si>
    <t>پر فروشی</t>
  </si>
  <si>
    <t>پلاستیک فروشی</t>
  </si>
  <si>
    <t>دشتی(خورموج)</t>
  </si>
  <si>
    <t>فروش پیچ و مهره و میخ</t>
  </si>
  <si>
    <t>دلیجان</t>
  </si>
  <si>
    <t>فروش تابلو و قاب و چهار چوب :  چوبی   فلزی</t>
  </si>
  <si>
    <t>دیر(بندردیر)</t>
  </si>
  <si>
    <t>فروش توتون و تنباکو و سیگار</t>
  </si>
  <si>
    <t>فروش جاجیم و زیلو</t>
  </si>
  <si>
    <t>فروش جارودستی و حصیر فروشی و زنبیل</t>
  </si>
  <si>
    <t>رباط کریم</t>
  </si>
  <si>
    <t>جواهر  فروشی</t>
  </si>
  <si>
    <t>جوراب فروشی</t>
  </si>
  <si>
    <t>فروشگاه چادر و خیمه</t>
  </si>
  <si>
    <t>رودان احمدی(هرمزگان)</t>
  </si>
  <si>
    <t>فروشگاه چای</t>
  </si>
  <si>
    <t>رودبار(گیلان)</t>
  </si>
  <si>
    <t>چرم فروشی</t>
  </si>
  <si>
    <t>فروشگاه چرخ خیاطی</t>
  </si>
  <si>
    <t>ری</t>
  </si>
  <si>
    <t>چینی فروشی</t>
  </si>
  <si>
    <t>حوله فروشی</t>
  </si>
  <si>
    <t>خرازی</t>
  </si>
  <si>
    <t>خواربار فروشی</t>
  </si>
  <si>
    <t>ساری</t>
  </si>
  <si>
    <t>خوراک دام و طیور</t>
  </si>
  <si>
    <t>فروشگاه  دستگاههای تهویه و هواکش</t>
  </si>
  <si>
    <t>دوچرخه فروشی</t>
  </si>
  <si>
    <t>سپیدان اردکان(فارس)</t>
  </si>
  <si>
    <t>سراب(آذربایجان شرقی)</t>
  </si>
  <si>
    <t>فروشگاه زینت آلات</t>
  </si>
  <si>
    <t>سراوان(سیستان وبلوچستان)</t>
  </si>
  <si>
    <t>ساعت فروشی</t>
  </si>
  <si>
    <t>سربندشازند(مرکزی)</t>
  </si>
  <si>
    <t>سرامیک</t>
  </si>
  <si>
    <t>ماشین آلات کشاورزی</t>
  </si>
  <si>
    <t>سرویس اتاق خواب و مبلمان</t>
  </si>
  <si>
    <t>سردشت(آذربایجان غربی)</t>
  </si>
  <si>
    <t>سماور فروشی</t>
  </si>
  <si>
    <t>سمساری</t>
  </si>
  <si>
    <t>شیشه فروشی</t>
  </si>
  <si>
    <t>شیرینی فروشی - قنادی</t>
  </si>
  <si>
    <t>صنایع دستی</t>
  </si>
  <si>
    <t>سمیرم</t>
  </si>
  <si>
    <t>ضبط صوت و رادیو ، تلویزیون و ادوات صوتی و تصویری</t>
  </si>
  <si>
    <t>طلا فروشی</t>
  </si>
  <si>
    <t>طناب فروشی</t>
  </si>
  <si>
    <t>عتیقه فروشی</t>
  </si>
  <si>
    <t>عطر و ادو کلن و لوازم آرایش</t>
  </si>
  <si>
    <t>سیرجان</t>
  </si>
  <si>
    <t>شاهین دژ</t>
  </si>
  <si>
    <t>شاهین شهر</t>
  </si>
  <si>
    <t>فروشگاه کاغذ دیواری و تزئینات ساختمانی</t>
  </si>
  <si>
    <t>شمیرانات</t>
  </si>
  <si>
    <t>گونی فروشی</t>
  </si>
  <si>
    <t>گلفروشی</t>
  </si>
  <si>
    <t>گل  مصنوعی فروشی</t>
  </si>
  <si>
    <t>لاستیک ( تایر  اتومبیل )</t>
  </si>
  <si>
    <t>لوازم شوفژ و دستگاهها و تهویه  و هواکش</t>
  </si>
  <si>
    <t>شهریار</t>
  </si>
  <si>
    <t>لوازم خانگی</t>
  </si>
  <si>
    <t>شیراز</t>
  </si>
  <si>
    <t>لوازم عکاسی و دوربین</t>
  </si>
  <si>
    <t>شیروان و چرداول لومار(ایلام)</t>
  </si>
  <si>
    <t>لوازم ورزشی</t>
  </si>
  <si>
    <t>شیروان(خراسان)</t>
  </si>
  <si>
    <t>لوازم یدکی  اتومبیل</t>
  </si>
  <si>
    <t>مصالح ساختمانی</t>
  </si>
  <si>
    <t>مصنوعات آلومینیومی</t>
  </si>
  <si>
    <t>عسلویه</t>
  </si>
  <si>
    <t>میوه و سبزیجات</t>
  </si>
  <si>
    <t>مواد پروتئینی</t>
  </si>
  <si>
    <t>مواد لبنی</t>
  </si>
  <si>
    <t>فریدن(داران)</t>
  </si>
  <si>
    <t>فریدون کنار</t>
  </si>
  <si>
    <t>فریدونشهر</t>
  </si>
  <si>
    <t>ترمینالها</t>
  </si>
  <si>
    <t>انبار کامپیوتر</t>
  </si>
  <si>
    <t>خدمات کامپیوتر</t>
  </si>
  <si>
    <t>فیروزآباد(فارس)</t>
  </si>
  <si>
    <t>باشگاه ورزشی</t>
  </si>
  <si>
    <t>انبار ماشین آلات</t>
  </si>
  <si>
    <t>قزوین</t>
  </si>
  <si>
    <t>فروشگاه لنز وملزومات چشم پزشکی</t>
  </si>
  <si>
    <t>قصرشیرین</t>
  </si>
  <si>
    <t>تجهیزات آبرسانی</t>
  </si>
  <si>
    <t>فروشگاه موتور سیکلت</t>
  </si>
  <si>
    <t>ساختمان های اداری</t>
  </si>
  <si>
    <t>فروشگاه لوازم یدکی و قطعات اتومبیل</t>
  </si>
  <si>
    <t>تعمیرگاه تجهیزات پزشکی</t>
  </si>
  <si>
    <t>انبار قطعات و لوازم یدکی کاغذ سازی</t>
  </si>
  <si>
    <t>کردکوی</t>
  </si>
  <si>
    <t>نمایشگاه و انبار تجهیزات و لوازم پزشکی</t>
  </si>
  <si>
    <t>انبار تجهیزات و لوازم پزشکی</t>
  </si>
  <si>
    <t>کلا چای</t>
  </si>
  <si>
    <t>فروشگاه و نمایشگاه</t>
  </si>
  <si>
    <t>کلاردشت(حسن کیف)</t>
  </si>
  <si>
    <t>انبار کاغذ حساس فیلم</t>
  </si>
  <si>
    <t>کارگاه ساختمانی و ابنیه صنعتی</t>
  </si>
  <si>
    <t>کهریزک</t>
  </si>
  <si>
    <t>کهکیلویه(دهدشت)</t>
  </si>
  <si>
    <t>تعاونی مصرف</t>
  </si>
  <si>
    <t>تعمیر گیربکس</t>
  </si>
  <si>
    <t>فروشگاه و پخش مواد غذایی</t>
  </si>
  <si>
    <t>فروشگاه لوازم التحریر</t>
  </si>
  <si>
    <t>فروشگاه ظروف یکبار مصرف</t>
  </si>
  <si>
    <t>گرمی(مغان)</t>
  </si>
  <si>
    <t>ساختمان های در دست احداث صنعتی</t>
  </si>
  <si>
    <t>گلپایگان</t>
  </si>
  <si>
    <t>سایر ساختمانهای در دست ساخت</t>
  </si>
  <si>
    <t>عینک فروشی</t>
  </si>
  <si>
    <t>آش فروشی و بستنی سازی</t>
  </si>
  <si>
    <t>فروشگاه لوازم صوتی و تصویری و تکثیر نوار</t>
  </si>
  <si>
    <t>گیلان غرب</t>
  </si>
  <si>
    <t>گیلاوند</t>
  </si>
  <si>
    <t>انبار چای</t>
  </si>
  <si>
    <t>موبایل فروشی</t>
  </si>
  <si>
    <t>لاهیجان(گیلان)</t>
  </si>
  <si>
    <t>لوازم اداری فلزی</t>
  </si>
  <si>
    <t>خیاطی</t>
  </si>
  <si>
    <t>لنجان(زرین شهر)</t>
  </si>
  <si>
    <t>ابزار فروشی</t>
  </si>
  <si>
    <t>نمایشگاهای بین المللی</t>
  </si>
  <si>
    <t>تعمیرگاه صافکاری و نقاشی اتومبیل</t>
  </si>
  <si>
    <t>آژانس هواپیمایی</t>
  </si>
  <si>
    <t>ساختمانهای اداری ( طراحی مهندسی )</t>
  </si>
  <si>
    <t>تولیدی پوشاک</t>
  </si>
  <si>
    <t>کارگاه تولید پمپ صنعتی</t>
  </si>
  <si>
    <t>انبار کود حیوانی</t>
  </si>
  <si>
    <t>لوازم بهداشتی ساختمان</t>
  </si>
  <si>
    <t>مریوان</t>
  </si>
  <si>
    <t>کابینت سازی فلزی</t>
  </si>
  <si>
    <t>مسجد سلیمان</t>
  </si>
  <si>
    <t>اثاث و لوازم اداری</t>
  </si>
  <si>
    <t>مشگین شهر</t>
  </si>
  <si>
    <t>کارتن سازی</t>
  </si>
  <si>
    <t>کارگاه تولید لوازم آرایشی بهداشتی</t>
  </si>
  <si>
    <t>مشیز(بردسیر)</t>
  </si>
  <si>
    <t>کارگاه سنگبری</t>
  </si>
  <si>
    <t>ملایر</t>
  </si>
  <si>
    <t>کارگاه گلدوزی</t>
  </si>
  <si>
    <t>ممسنی(فارس)</t>
  </si>
  <si>
    <t>تابلو تبلیغاتی غیر الکترونیکی ثابت</t>
  </si>
  <si>
    <t>تابلو تبلیغاتی غیر الترونیکی متحرک یا گردان</t>
  </si>
  <si>
    <t>مهدی شهر</t>
  </si>
  <si>
    <t>گلخانه با روکش مشمائی</t>
  </si>
  <si>
    <t>مهران(ایلام)</t>
  </si>
  <si>
    <t>کارگاه تراشکاری</t>
  </si>
  <si>
    <t>مهریز</t>
  </si>
  <si>
    <t>انبار خشکبار و بسته بندی</t>
  </si>
  <si>
    <t>میاندوآب</t>
  </si>
  <si>
    <t>میانه</t>
  </si>
  <si>
    <t>میبد</t>
  </si>
  <si>
    <t>کیسه نایلونی</t>
  </si>
  <si>
    <t>میناب</t>
  </si>
  <si>
    <t>کارگاه تولید پلاستیک</t>
  </si>
  <si>
    <t>مینودشت(گلستان)</t>
  </si>
  <si>
    <t>مهر سازی</t>
  </si>
  <si>
    <t>نائین</t>
  </si>
  <si>
    <t>فروشگاههای بزرگ - مجتمع تجاری</t>
  </si>
  <si>
    <t>فروشگاه کپسول آتش نشانی</t>
  </si>
  <si>
    <t>انبار مواد پلاستیکی</t>
  </si>
  <si>
    <t>انبار مواد شیمیایی چرم سازی و نساجی</t>
  </si>
  <si>
    <t>باطری سازی</t>
  </si>
  <si>
    <t>کارگاه طلا سازی</t>
  </si>
  <si>
    <t>نیریز</t>
  </si>
  <si>
    <t>کارگاه صحافی</t>
  </si>
  <si>
    <t>نیشابور</t>
  </si>
  <si>
    <t>انبار لوازم و تجهیزات ایمنی</t>
  </si>
  <si>
    <t>نیک شهر</t>
  </si>
  <si>
    <t>کارگاه قفل سازی</t>
  </si>
  <si>
    <t>ورامین</t>
  </si>
  <si>
    <t>ظروف کرایه</t>
  </si>
  <si>
    <t>هریس</t>
  </si>
  <si>
    <t>انبار قطعات یدکی ایران خودرو</t>
  </si>
  <si>
    <t>انبارعمومی</t>
  </si>
  <si>
    <t>کارگاه تولید قابهای فلزی</t>
  </si>
  <si>
    <t>یاسوج(بویراحمد)</t>
  </si>
  <si>
    <t>انبار محصولات ایران خودرو</t>
  </si>
  <si>
    <t>یزد</t>
  </si>
  <si>
    <t>لوله پی وی سی</t>
  </si>
  <si>
    <t>وسایل و تجهیزات مخابراتی</t>
  </si>
  <si>
    <t>فروشگاه لوستر و تزئینات منزل</t>
  </si>
  <si>
    <t>چادردوزی</t>
  </si>
  <si>
    <t>فروشگاه داروهای گیاهی</t>
  </si>
  <si>
    <t>مسگری و سفیدگری</t>
  </si>
  <si>
    <t>کارگاه بسته بندی مواد غذایی</t>
  </si>
  <si>
    <t>لابراتوار دندانسازی</t>
  </si>
  <si>
    <t>کیترینگ</t>
  </si>
  <si>
    <t>انبار مواد غذایی</t>
  </si>
  <si>
    <t>آزمایشگاه آب و فاضلاب صنعتی</t>
  </si>
  <si>
    <t>گارگاه کفش دوزی پارچه ای</t>
  </si>
  <si>
    <t>گارگاه کفش دوزی چرمی</t>
  </si>
  <si>
    <t>آزمایشگاه تصفیه خاک</t>
  </si>
  <si>
    <t>انبار میوه و سردخانه</t>
  </si>
  <si>
    <t>کارگاه طراحی و مهندسی و ساخت ماشین آلات</t>
  </si>
  <si>
    <t>کارگاه نجاری</t>
  </si>
  <si>
    <t>فروشگاه انواع روکش اتومبیل</t>
  </si>
  <si>
    <t>تعمیر گاه اتومبیل</t>
  </si>
  <si>
    <t>انبار فرو سیلیس</t>
  </si>
  <si>
    <t>دستگاه فتوکپی-زیراکس-تکثیر</t>
  </si>
  <si>
    <t>انبار لوازم خانگی</t>
  </si>
  <si>
    <t>تولیدی جوراب</t>
  </si>
  <si>
    <t>رنگ کاری به روش الکترواستاتیک</t>
  </si>
  <si>
    <t>لوستر سازی پلاستیکی</t>
  </si>
  <si>
    <t>لوستر سازی غیر پلاستیکی</t>
  </si>
  <si>
    <t>تولید لوازم خانگی</t>
  </si>
  <si>
    <t>کارگاه چسب سازی</t>
  </si>
  <si>
    <t>بسته بندی</t>
  </si>
  <si>
    <t>انبار کیف</t>
  </si>
  <si>
    <t>رنگ کاری چوب</t>
  </si>
  <si>
    <t>فروشگاه کامپیوتر</t>
  </si>
  <si>
    <t>پارکت-لیتولئوم - موکت</t>
  </si>
  <si>
    <t>قنادی و شیرینی پزی</t>
  </si>
  <si>
    <t>فروشگاه کابینت چوبی</t>
  </si>
  <si>
    <t>انبار سیگار</t>
  </si>
  <si>
    <t>مرکز پخش سیگار</t>
  </si>
  <si>
    <t>تابلوهای تبلیغاتی الکترونیکی(کامپیوتری)</t>
  </si>
  <si>
    <t>انبار لوازم الکتریکی</t>
  </si>
  <si>
    <t>شهر بازی</t>
  </si>
  <si>
    <t>انبارنوارهای ویدوئویی</t>
  </si>
  <si>
    <t>انبار کتیرا</t>
  </si>
  <si>
    <t>انبار پسته پاکنی</t>
  </si>
  <si>
    <t>فروشگاه لوازم آرایشی و بهداشتی</t>
  </si>
  <si>
    <t>کارگاه پالت سازی فلزی</t>
  </si>
  <si>
    <t>چاپ کامپیوتری</t>
  </si>
  <si>
    <t>کارگاه عروسک سازی</t>
  </si>
  <si>
    <t>ویدئو کلوپ</t>
  </si>
  <si>
    <t>کارگاه موزاییک سازی</t>
  </si>
  <si>
    <t>تالار پذیرایی</t>
  </si>
  <si>
    <t>انبار مواد شوینده</t>
  </si>
  <si>
    <t>انبار لوازم خرازی</t>
  </si>
  <si>
    <t>زنبور داری</t>
  </si>
  <si>
    <t>انبار کاغذ دیواری</t>
  </si>
  <si>
    <t>کارگاه قالی بافی</t>
  </si>
  <si>
    <t>انبار ملزومات اداری</t>
  </si>
  <si>
    <t>انبار گندم،جو،سویا</t>
  </si>
  <si>
    <t>فروشگاه ایزوگام</t>
  </si>
  <si>
    <t>سولفات روی</t>
  </si>
  <si>
    <t>مجتمع اداری وتجاری</t>
  </si>
  <si>
    <t>فروشگاه لوازم و مواد قنادی</t>
  </si>
  <si>
    <t>کالای موجود در انبار شرکت برق منطقه ای</t>
  </si>
  <si>
    <t>فروشگاه لوازم اداری فلزی</t>
  </si>
  <si>
    <t>انبار لوازم تحریر</t>
  </si>
  <si>
    <t>مونتاژ کامپیوتر</t>
  </si>
  <si>
    <t>تابلو نویسی</t>
  </si>
  <si>
    <t>لحاف دوزی</t>
  </si>
  <si>
    <t>فروشگاه کیف و کفش</t>
  </si>
  <si>
    <t>نمایشگاه ماشین آلات</t>
  </si>
  <si>
    <t>دفتر خدماتی لوله بازکنی</t>
  </si>
  <si>
    <t>فروشگاه ماشین آلات سنگین</t>
  </si>
  <si>
    <t>کاغذ فروشی</t>
  </si>
  <si>
    <t>پانسیون</t>
  </si>
  <si>
    <t>کارگاه تولید کیف</t>
  </si>
  <si>
    <t>کابینت سازی چوبی</t>
  </si>
  <si>
    <t>پخش مواد غذایی</t>
  </si>
  <si>
    <t>تابلوسازی نئون و پلاستیک</t>
  </si>
  <si>
    <t>جوشکاری</t>
  </si>
  <si>
    <t>فروشگاه پمپ های صنعتی ، آبی و بادی</t>
  </si>
  <si>
    <t>تجهیزات فنی</t>
  </si>
  <si>
    <t>انبار لوازم اطفاء حریق</t>
  </si>
  <si>
    <t>تهیه ماسه ریخته گری</t>
  </si>
  <si>
    <t>انبار وسایل چوبی</t>
  </si>
  <si>
    <t>انبار زیره پاکنی</t>
  </si>
  <si>
    <t>انبار دوچرخه و موتور سیکلت</t>
  </si>
  <si>
    <t>انبار موتور سیکلت</t>
  </si>
  <si>
    <t>انبار کاشی و سرامیک</t>
  </si>
  <si>
    <t>کارگاه بلوک زنی</t>
  </si>
  <si>
    <t>زیره(تخت)کفش</t>
  </si>
  <si>
    <t>قالیشویی</t>
  </si>
  <si>
    <t>آسایشگاه سالمندان</t>
  </si>
  <si>
    <t>فروش درب های پیش ساخته چوبی</t>
  </si>
  <si>
    <t>کارگاه تولید درب و پنجره فلزی</t>
  </si>
  <si>
    <t>کارگاه تولید درب وپنجره چوبی</t>
  </si>
  <si>
    <t>انبار فیلم وزینک</t>
  </si>
  <si>
    <t>انبار لوله های ورق آزبست سیمانی</t>
  </si>
  <si>
    <t>وسایل کمک آموزشی</t>
  </si>
  <si>
    <t>کارگاه تولید ورقهای MDF</t>
  </si>
  <si>
    <t>انبار رادیاتور و شوفاژ</t>
  </si>
  <si>
    <t>انبار خوراک دام وطیور</t>
  </si>
  <si>
    <t>انبار بلبرینگ</t>
  </si>
  <si>
    <t>انبار لوله های پلی اتیلن و پلی پروپیلن</t>
  </si>
  <si>
    <t>کارگاه پیچ و مهره و میخ سازی</t>
  </si>
  <si>
    <t>انبار مواد پلی کربنات</t>
  </si>
  <si>
    <t>انبار بذر و سموم کشاورزی</t>
  </si>
  <si>
    <t>بسته بندی روغن موتور</t>
  </si>
  <si>
    <t>کارگاه قالب سازی</t>
  </si>
  <si>
    <t>کارگاه مبل سازی (چوبی)</t>
  </si>
  <si>
    <t>لوازم تزئینی اتومبیل</t>
  </si>
  <si>
    <t>انبار کالاهای متنوع</t>
  </si>
  <si>
    <t>جایگاه سوخت رسانی گاز طبیعی CNG</t>
  </si>
  <si>
    <t>بافندگی</t>
  </si>
  <si>
    <t>مونتاژ میز تلویزیون</t>
  </si>
  <si>
    <t>کارگاه تولید قطعات وسایط نقلیه از پلاستیک</t>
  </si>
  <si>
    <t>لیتوگرافی</t>
  </si>
  <si>
    <t>نان فانتزی</t>
  </si>
  <si>
    <t>انبار فوم تزریقی</t>
  </si>
  <si>
    <t>انبار یونولیت</t>
  </si>
  <si>
    <t>انبار سیمان</t>
  </si>
  <si>
    <t>کارگاه قایق سازی چوبی</t>
  </si>
  <si>
    <t>انبار دستگاه تصفیه آب خانگی</t>
  </si>
  <si>
    <t>فروشگاه کپسول اکسیژن</t>
  </si>
  <si>
    <t>گلاب گیری سنتی</t>
  </si>
  <si>
    <t>گلاب گیری صنعتی</t>
  </si>
  <si>
    <t>زمین</t>
  </si>
  <si>
    <t>فروشگاه لوازم وتجهیزات ایمنی</t>
  </si>
  <si>
    <t>فیلتر</t>
  </si>
  <si>
    <t>مخازن مازوت و گازوئیل</t>
  </si>
  <si>
    <t>چوب بری</t>
  </si>
  <si>
    <t>چوب فروشی</t>
  </si>
  <si>
    <t>بشکه فلزی</t>
  </si>
  <si>
    <t>بازیهای کامپیوتری،کافی نت</t>
  </si>
  <si>
    <t>تولیدتابلوی برق</t>
  </si>
  <si>
    <t>تولید لباسهای یکبار مصرف پزشکی</t>
  </si>
  <si>
    <t>انبار اسباب بازی</t>
  </si>
  <si>
    <t>انبار پوششهای سلولری</t>
  </si>
  <si>
    <t>انبار ماشین آلات کشاوزری</t>
  </si>
  <si>
    <t>روکش چوبی</t>
  </si>
  <si>
    <t>کارگاه آب نبات سازی</t>
  </si>
  <si>
    <t>شب رنگ سازی</t>
  </si>
  <si>
    <t>پخش مواد شوینده</t>
  </si>
  <si>
    <t>نمایشگاه</t>
  </si>
  <si>
    <t>شیر الات پنوماتیک</t>
  </si>
  <si>
    <t>فروش شیلنگهای فشار قوی</t>
  </si>
  <si>
    <t>فروش قاب چوبی</t>
  </si>
  <si>
    <t>گونی دوزی</t>
  </si>
  <si>
    <t>فرقون سازی</t>
  </si>
  <si>
    <t>لوله های فولادی</t>
  </si>
  <si>
    <t>کارگاه نبات سازی</t>
  </si>
  <si>
    <t>کارگاه تشک سازی</t>
  </si>
  <si>
    <t>کیوسک مطبوعات</t>
  </si>
  <si>
    <t>کارگاه آبکاری پلاستیک</t>
  </si>
  <si>
    <t>تولید ترانس صنعتی</t>
  </si>
  <si>
    <t>تابلو الکترونیکی تبلیغاتی</t>
  </si>
  <si>
    <t>کارگاه مونتاژ دستگاههای بسته بندی و سبزی خرد کنی</t>
  </si>
  <si>
    <t>پرس شیلنگ</t>
  </si>
  <si>
    <t>کارگاه تولید بتن</t>
  </si>
  <si>
    <t>فروشگاه آکاسیو</t>
  </si>
  <si>
    <t>انبار ظروف یکبار مصرف</t>
  </si>
  <si>
    <t>تولید چوب لباسی فلزی</t>
  </si>
  <si>
    <t>کارگاه اتاق سازی فلزی</t>
  </si>
  <si>
    <t>کارگاه تولید ساعت دیواری</t>
  </si>
  <si>
    <t>فروشگاه قطعات یدکی موتورهای دریایی</t>
  </si>
  <si>
    <t>کارگاه تولید فوم</t>
  </si>
  <si>
    <t>کارگاه تولید فوم و ابر پشت چسب دار</t>
  </si>
  <si>
    <t>انبار لوازم یکبار مصرف پزشکی</t>
  </si>
  <si>
    <t>حکاکی با لیزر</t>
  </si>
  <si>
    <t>انبار موبایل</t>
  </si>
  <si>
    <t>انبار لوازم آرایشی و بهداشتی</t>
  </si>
  <si>
    <t>فروشگاه ابزارآلات و تجهیزات پزشکی</t>
  </si>
  <si>
    <t>کارگاه تزریق پلاستیک</t>
  </si>
  <si>
    <t>فروشگاه لوازم هیدرولیکی</t>
  </si>
  <si>
    <t>انبار قطعات یدکی</t>
  </si>
  <si>
    <t>فروش سیستمهای حفاظتی</t>
  </si>
  <si>
    <t>کارگاه چاپ روی شیرآلات</t>
  </si>
  <si>
    <t>انبار سیگار و تنباکو</t>
  </si>
  <si>
    <t>تولید مش های فلزی</t>
  </si>
  <si>
    <t>صندلی سازی فلزی</t>
  </si>
  <si>
    <t>فروشگاه لوازم یدکی</t>
  </si>
  <si>
    <t>کارگاه شیشه بری</t>
  </si>
  <si>
    <t>کارگاه تولید پشتی</t>
  </si>
  <si>
    <t>کارگاه تولید کاور پشتی</t>
  </si>
  <si>
    <t>سالن همایش</t>
  </si>
  <si>
    <t>نقشه زنی و طراحی برای دستگاههای بافندگی</t>
  </si>
  <si>
    <t>ساختمان پاساژ تجاری</t>
  </si>
  <si>
    <t>کارگاه درب پوش فلزی</t>
  </si>
  <si>
    <t>کارگاه ریسندگی نخ</t>
  </si>
  <si>
    <t>انبار کود شیمیایی</t>
  </si>
  <si>
    <t>کارگاه کیف سازی و چمدان سازی چرمی</t>
  </si>
  <si>
    <t>تأسیسیات آبرسانی</t>
  </si>
  <si>
    <t>فروشگاه لوازم توزین</t>
  </si>
  <si>
    <t>کارگاه تجهیزات پزشکی</t>
  </si>
  <si>
    <t>کارگاه شمس آلومینیوم</t>
  </si>
  <si>
    <t>کارگاه وسایل کمک آموزشی</t>
  </si>
  <si>
    <t>فروشگاه وسایل کمک آموزشی</t>
  </si>
  <si>
    <t>فروشگاه مواد اولیه چاپ</t>
  </si>
  <si>
    <t>کارگاه آبکاری</t>
  </si>
  <si>
    <t>کارگاه تولید رنگدانه های پلاستیک</t>
  </si>
  <si>
    <t>کارگاه شمش آلومینیوم</t>
  </si>
  <si>
    <t>آزمایشگاه</t>
  </si>
  <si>
    <t>انبار چینی و بلور</t>
  </si>
  <si>
    <t>ساختمان پرنده فروشی</t>
  </si>
  <si>
    <t>کارگاه تولید درب های کرکره ای فروشگاه</t>
  </si>
  <si>
    <t>چاپ روی بنر</t>
  </si>
  <si>
    <t>فروش و تعمیر ماشینهای اداری</t>
  </si>
  <si>
    <t>کارگاه تریکو بافی</t>
  </si>
  <si>
    <t>نصب تجهیزات داخلی آمبولانس</t>
  </si>
  <si>
    <t>مرکز معاینه فنی اتومبیل</t>
  </si>
  <si>
    <t>فروشگاه کالای خواب</t>
  </si>
  <si>
    <t>کارگاه کابینت سازی فلزی با رنگ</t>
  </si>
  <si>
    <t>کارگاه توری سازی فلزی</t>
  </si>
  <si>
    <t>فروشگاه محصولات فرهنگی</t>
  </si>
  <si>
    <t>فروشگاه یونولیت</t>
  </si>
  <si>
    <t>کارگاه رنگ کاری قطعات پلاستیکی خودرو</t>
  </si>
  <si>
    <t>کارگاه تولید ماشین آلات</t>
  </si>
  <si>
    <t>سورتینگ میوه</t>
  </si>
  <si>
    <t>مرکز تفریحی</t>
  </si>
  <si>
    <t>فروشگاه دستگاه تصفیه آب خانگی</t>
  </si>
  <si>
    <t>احداث شبکه آبیاری و زه کشی</t>
  </si>
  <si>
    <t>انبار لوازم و تجهیزات شرکت گاز</t>
  </si>
  <si>
    <t>کارگاه سوهان پزی</t>
  </si>
  <si>
    <t>کارگاه تولید گز</t>
  </si>
  <si>
    <t>انبار پی وی سی</t>
  </si>
  <si>
    <t>انبار وسائل فلزی</t>
  </si>
  <si>
    <t>فروش لوازم برقی و الکتریکی</t>
  </si>
  <si>
    <t>فروش یخچال و فریزر صنعتی</t>
  </si>
  <si>
    <t>انبار سنگ مصنوعی</t>
  </si>
  <si>
    <t>فروش موبایل و لوازم جانبی موبایل</t>
  </si>
  <si>
    <t>دفتر خدمات گاز رسانی</t>
  </si>
  <si>
    <t>حفاری</t>
  </si>
  <si>
    <t>کارگاه تولید و مونتاژ شیرآلات</t>
  </si>
  <si>
    <t>فروش میز تلویزیون</t>
  </si>
  <si>
    <t>ساختمان های در دست احداث مسکونی،اداری و خدماتی</t>
  </si>
  <si>
    <t>آمیل هیدرید</t>
  </si>
  <si>
    <t>استات  آ میل</t>
  </si>
  <si>
    <t>استارین</t>
  </si>
  <si>
    <t>الکلهای آمیل ( بجز نوع سوم )</t>
  </si>
  <si>
    <t>انیدرید استیک</t>
  </si>
  <si>
    <t>انیلین</t>
  </si>
  <si>
    <t>بوتیل بو تیریت</t>
  </si>
  <si>
    <t>پر  اکسید  سرب</t>
  </si>
  <si>
    <t>ترکیبات  نیتر وژنی بجز مواد منفجره و نیتروسلولز</t>
  </si>
  <si>
    <t>تریبین</t>
  </si>
  <si>
    <t>دی اسید سیانیت ، دی فنیل متان</t>
  </si>
  <si>
    <t>دی کاید دو نفتالین ( نفتالین  کلرینه شده )</t>
  </si>
  <si>
    <t>دی کرومات پتاسیم</t>
  </si>
  <si>
    <t>دی متیل نیتر و سونیلین</t>
  </si>
  <si>
    <t>سولفور کلرید</t>
  </si>
  <si>
    <t>سولفید ها ( بجز سولفید فسفر که در فهرست مواد بسیار خطرناک درج گردیده است )</t>
  </si>
  <si>
    <t>سولفات دی اتیل</t>
  </si>
  <si>
    <t>فسفر بی شکل یا برنگ  قرمز</t>
  </si>
  <si>
    <t>فنل  (  اسید کربولیک )</t>
  </si>
  <si>
    <t>فورفور آلد ئید</t>
  </si>
  <si>
    <t>کلرید آلومینیوم</t>
  </si>
  <si>
    <t>کلرید سولفوریل</t>
  </si>
  <si>
    <t>کلرید تیونیل</t>
  </si>
  <si>
    <t>کلسیم سیا نامید</t>
  </si>
  <si>
    <t>گاز متراکم شده استیلن</t>
  </si>
  <si>
    <t>گاز متراکم شده اکسید نیترو</t>
  </si>
  <si>
    <t>گاز متراکم شده دی اکسید نیترو</t>
  </si>
  <si>
    <t>گاز متراکم شده دی اکسید سولفو</t>
  </si>
  <si>
    <t>گاز متراکم شده فریون و آرکتون</t>
  </si>
  <si>
    <t>گاز متراکم شده نیتروژن</t>
  </si>
  <si>
    <t>گاز متراکم شده هلیم</t>
  </si>
  <si>
    <t>گلفون ( راسین)</t>
  </si>
  <si>
    <t>محلول آمونیاک</t>
  </si>
  <si>
    <t>نفت سفید</t>
  </si>
  <si>
    <t>نفتالین</t>
  </si>
  <si>
    <t>هیدرواکسید  پتاسیم  (  پتاس  سوز آور )</t>
  </si>
  <si>
    <t>هیدروکسید  سدیم  (  سود سوز آ ور  )</t>
  </si>
  <si>
    <t>هیدرو سولفیت  سدیم</t>
  </si>
  <si>
    <t>انبار مواد شیمیایی خطرناک</t>
  </si>
  <si>
    <t>محلول آب اکسیژنه ( بابیش از  40 درصد آب اکسیژنه )</t>
  </si>
  <si>
    <t>اتیل  استات</t>
  </si>
  <si>
    <t>اتیل بنزن</t>
  </si>
  <si>
    <t>اتیل بو تیرات</t>
  </si>
  <si>
    <t>استالدئید</t>
  </si>
  <si>
    <t>استات فینل</t>
  </si>
  <si>
    <t>استیل</t>
  </si>
  <si>
    <t>اسید کرومیک</t>
  </si>
  <si>
    <t>اسید هیدرودیک</t>
  </si>
  <si>
    <t>اسید هیدرو برومیک</t>
  </si>
  <si>
    <t>اسید  هید رو کلرید</t>
  </si>
  <si>
    <t>اسید هیدرو سیانیک</t>
  </si>
  <si>
    <t>اسید هید رو فلوریک</t>
  </si>
  <si>
    <t>اسید پر کلریک</t>
  </si>
  <si>
    <t>اسید سولفوریک</t>
  </si>
  <si>
    <t>اسید فسفریک</t>
  </si>
  <si>
    <t>اسید نیتریک</t>
  </si>
  <si>
    <t>اکرولئین</t>
  </si>
  <si>
    <t>اکسید اتیلن</t>
  </si>
  <si>
    <t xml:space="preserve"> الکلهای  امیل</t>
  </si>
  <si>
    <t>الکلهای  اتیل</t>
  </si>
  <si>
    <t>الکلهای متیل</t>
  </si>
  <si>
    <t>الکلهای  بوتیل</t>
  </si>
  <si>
    <t>الکلهای پروپیل</t>
  </si>
  <si>
    <t>باریم</t>
  </si>
  <si>
    <t>بنز آلد ئید</t>
  </si>
  <si>
    <t>بوتیل استات</t>
  </si>
  <si>
    <t>پتاسیم</t>
  </si>
  <si>
    <t>پر اکسید ها ( بجز  اکسید سرب که در فهرست خطر ناک درج گردیده است )</t>
  </si>
  <si>
    <t>پنتا سولفید فسفر</t>
  </si>
  <si>
    <t>پودر آلومینیوم</t>
  </si>
  <si>
    <t>پودر  منیزیم</t>
  </si>
  <si>
    <t>پودر یا خاکستر  روی</t>
  </si>
  <si>
    <t>حلالها و محلولها ی پیروکسیل</t>
  </si>
  <si>
    <t>تری کلراید فسفر</t>
  </si>
  <si>
    <t>دی اتیلامین</t>
  </si>
  <si>
    <t>دی کلرو اتیلن</t>
  </si>
  <si>
    <t>در نیتروبنزن</t>
  </si>
  <si>
    <t>دی نیترو کلرو بنزن</t>
  </si>
  <si>
    <t>دی سولفید کربن</t>
  </si>
  <si>
    <t>زایلین و جانشین زایلین با درجه  اشتعال زیر 23 درجه سانتیگراد</t>
  </si>
  <si>
    <t>سدیم</t>
  </si>
  <si>
    <t>سولفید فسفر</t>
  </si>
  <si>
    <t>سلولوید (  شامل تراشه ها )</t>
  </si>
  <si>
    <t>فسفر زرد یا سفید</t>
  </si>
  <si>
    <t>فسفید کلسیم</t>
  </si>
  <si>
    <t>کاربیت آلومینیوم</t>
  </si>
  <si>
    <t>کاربیت کلسیم</t>
  </si>
  <si>
    <t>کلرید آمیل</t>
  </si>
  <si>
    <t>کلسیم  ( بجز  کلسیم سیا نامید که در فهرست  مواد خطر ناک  درج شده است )</t>
  </si>
  <si>
    <t>کلسیم سیلی ساید</t>
  </si>
  <si>
    <t>کلرواستیل و پرکلرو استیل</t>
  </si>
  <si>
    <t>کلو لودین</t>
  </si>
  <si>
    <t>کرونتالدئید ها</t>
  </si>
  <si>
    <t>لیتیوم</t>
  </si>
  <si>
    <t>متیل اتیل کتن</t>
  </si>
  <si>
    <t>متیل فرمیت</t>
  </si>
  <si>
    <t>انبار مواد شیمیایی بسیار خطرناک</t>
  </si>
  <si>
    <t>انبار حاوی مواد شیمیایی</t>
  </si>
  <si>
    <t>کارخانه تهیه محصولات و فرآورده های لبنی (شیر،ماست،کره، پنیرو بستنی )</t>
  </si>
  <si>
    <t>کارخانه تهیه کمپوت و کنسرو  و مربا و ترشی و رب و شربت</t>
  </si>
  <si>
    <t>کارخانه تهیه کنسرو ماهی و سایر محصولات غذایی دریایی</t>
  </si>
  <si>
    <t>کارخانه تولید فرآورده های گوشتی ( کالباس و سوسیس و همبرگر )</t>
  </si>
  <si>
    <t>کارخانه تصفیه روغن</t>
  </si>
  <si>
    <t>کارخانه  آرد سازی  ( با  تهویه )</t>
  </si>
  <si>
    <t>کارخانه آرد سازی  ( بدون  تهویه )</t>
  </si>
  <si>
    <t>کارخانه برنج پاک کنی</t>
  </si>
  <si>
    <t>کارخانه شالیکوبی</t>
  </si>
  <si>
    <t>کارخانه  ادویه  سا بی</t>
  </si>
  <si>
    <t>کارخانه نان ماشینی  و فانتزی</t>
  </si>
  <si>
    <t>کارخانه رشته  و ماکارونی سازی</t>
  </si>
  <si>
    <t>نانوائی  معمولی</t>
  </si>
  <si>
    <t>کارخانه بیسکویت  سازی</t>
  </si>
  <si>
    <t>کارخانه کاکا ئو و شکلات  سازی</t>
  </si>
  <si>
    <t>کارخانه  تولید شیرینی و کلو چه</t>
  </si>
  <si>
    <t>کارخانه آدامس  سازی</t>
  </si>
  <si>
    <t>کارخانه تولید  نبات  و آب نبات</t>
  </si>
  <si>
    <t>کارخانه تو لید  گز</t>
  </si>
  <si>
    <t>کارخانه تولید  گلوکز  و نشاسته</t>
  </si>
  <si>
    <t>تولید حلوا شکری</t>
  </si>
  <si>
    <t>کارخانه چیپس و پفک</t>
  </si>
  <si>
    <t>کارخانه  خشکبار شوئی  و آجیل  پزی</t>
  </si>
  <si>
    <t>کارخانه  یخ  سازی</t>
  </si>
  <si>
    <t>کارخانه  چای  مخلوط  کنی</t>
  </si>
  <si>
    <t>کارخانه  چای  خشک  کنی  با  تهویه</t>
  </si>
  <si>
    <t>کارخانه جات چای خشک کنی بدون تهویه</t>
  </si>
  <si>
    <t>کارخانه  تهیه خوراک  دام  و طیور</t>
  </si>
  <si>
    <t>مکمل غذایی طیور</t>
  </si>
  <si>
    <t>تولید عصاره  و شربت و آبمیوه</t>
  </si>
  <si>
    <t>کارخانه نوشابه های غیر الکلی و آبهای معدنی و گاز دار</t>
  </si>
  <si>
    <t>تولید  سیگار  همراه  با ساخت  فیلتر</t>
  </si>
  <si>
    <t>تولید  سیگار  بدون  ساخت   فیلتر</t>
  </si>
  <si>
    <t>کارخانه  پرده دوزی</t>
  </si>
  <si>
    <t>کارخانه  پتو بافی</t>
  </si>
  <si>
    <t>کارخانه  زیپ سازی  از  مواد  پلاستیک</t>
  </si>
  <si>
    <t>کارخانه  زیپ سازی از  پارچه   و فلز</t>
  </si>
  <si>
    <t>کارخانه  چادر  دوزی   و خیمه  دوزی</t>
  </si>
  <si>
    <t>کارخانه کشبافی و تریکو بافی</t>
  </si>
  <si>
    <t>کارخانه جوراب  بافی</t>
  </si>
  <si>
    <t>کارخانه فرش  ماشینی</t>
  </si>
  <si>
    <t>کارخانه  موکت  سازی</t>
  </si>
  <si>
    <t>کارخانه قالیشوئی</t>
  </si>
  <si>
    <t>کارخانه  گلیم  و جاجیم  و خورجین بافی</t>
  </si>
  <si>
    <t>کارگاه  قالی بافی</t>
  </si>
  <si>
    <t>کارخانه  پشم شوئی</t>
  </si>
  <si>
    <t>کارخانه  تولید پود  و چله  قالی</t>
  </si>
  <si>
    <t>کارخانه  طناب بافی</t>
  </si>
  <si>
    <t>کارخانه  حوله بافی</t>
  </si>
  <si>
    <t>کارخانه دستکش دوزی  ( بافتنی - منسوجات)</t>
  </si>
  <si>
    <t>کارخانه  تشک سازی</t>
  </si>
  <si>
    <t>کارخانه ریسندگی  با  رنگ</t>
  </si>
  <si>
    <t>کارخانه  ریسندگی  بیرنگ</t>
  </si>
  <si>
    <t>کارخانه  بافندگی</t>
  </si>
  <si>
    <t>کارخانه  ریسندگی  و با فندگی و تکمیل منسوجات</t>
  </si>
  <si>
    <t>کارخانه  تولید  کاموا  و قرقره</t>
  </si>
  <si>
    <t>کارخانه  ابریشم  طبیعی و نوغان</t>
  </si>
  <si>
    <t>کارخانه  برزنت  سازی</t>
  </si>
  <si>
    <t>کارخانه  پنبه  پاک  کنی</t>
  </si>
  <si>
    <t>کارگاه حلاجی پنبه و پشم</t>
  </si>
  <si>
    <t>کارخانه کلاه دوزی</t>
  </si>
  <si>
    <t>کارخانه تولید پوشاک غیر از کفش : لباسدوزی - پیراهن دوزی</t>
  </si>
  <si>
    <t>کارگاه خیاطی  ،  گلدوزی</t>
  </si>
  <si>
    <t>کارخانه چرمسازی  طبیعی</t>
  </si>
  <si>
    <t>کارخانه  دستکش  دوزی  چرمی</t>
  </si>
  <si>
    <t>چرم سازی مصنوعی</t>
  </si>
  <si>
    <t>کارخانه   کیف  ساز ی  و چمدان سازی چرمی</t>
  </si>
  <si>
    <t>کفشدوزی (  چرمی )</t>
  </si>
  <si>
    <t>کفشدوزی  (  پارچه ای )</t>
  </si>
  <si>
    <t>جاروب سازی</t>
  </si>
  <si>
    <t>کارگاه  دکور سازی و کمد سازی</t>
  </si>
  <si>
    <t>کارگاه اطاقک سازی ( چوبی)</t>
  </si>
  <si>
    <t>کارگاه قایق سازی ( چوبی )</t>
  </si>
  <si>
    <t>کارگاه صندوق سازی ( چوبی )</t>
  </si>
  <si>
    <t>کارگاه صندلی سازی ( چوبی )</t>
  </si>
  <si>
    <t>کارگاه کابینت سازی ( چوبی )</t>
  </si>
  <si>
    <t>کارگاه قاب سازی ( چوبی )</t>
  </si>
  <si>
    <t>کارگاه کفپوش سازی (  چوبی )</t>
  </si>
  <si>
    <t>کارخانه سازنده در و پنجره چوبی</t>
  </si>
  <si>
    <t>کارخانه تهیه کننده ، چوب پنبه</t>
  </si>
  <si>
    <t>کارخانه سازنده ویترین و پارتیشنهای چوبی</t>
  </si>
  <si>
    <t>کارخانه مداد ساز ی</t>
  </si>
  <si>
    <t>کارخانه پوشال سازی</t>
  </si>
  <si>
    <t>کارخانه کبریت سازی</t>
  </si>
  <si>
    <t>کارخانه های چوب بری و رنده کاری</t>
  </si>
  <si>
    <t>کارخانه تخته سه لایی فشرده و فیبر و روکش چوبی</t>
  </si>
  <si>
    <t>کارخانه سازنده چوبهای تزئینی</t>
  </si>
  <si>
    <t>کارگاه مبل سازی ( چوبی )</t>
  </si>
  <si>
    <t>کارگاه رویه کشی مبل</t>
  </si>
  <si>
    <t>تولید ظروف و جعبه های کاغذی و مقوائی</t>
  </si>
  <si>
    <t>کارگاه جعبه سازی</t>
  </si>
  <si>
    <t>ظروف و ورق یکبار مصرف</t>
  </si>
  <si>
    <t>دستمال کاغذی و لوازم بهداشتی کاغذی</t>
  </si>
  <si>
    <t>کارخانه شانه سازی تخم مرغ</t>
  </si>
  <si>
    <t>کارخانه سازنده کاغذ دیواری</t>
  </si>
  <si>
    <t>کارخانه تهیه کننده سمباده</t>
  </si>
  <si>
    <t>کارخانه دفتر سازی</t>
  </si>
  <si>
    <t>تولید خمیر کاغذ ، کاغذ و مقوا</t>
  </si>
  <si>
    <t>تولید کاغذ و مقوا</t>
  </si>
  <si>
    <t>کارخانه کلاسور سازی</t>
  </si>
  <si>
    <t>کلیشه سازی</t>
  </si>
  <si>
    <t>چاپ روی نایلون و پلاستیک صنعتی</t>
  </si>
  <si>
    <t>کارخانه تهیه  اکسیژن مایع</t>
  </si>
  <si>
    <t>کارخانه  تهیه  الکترود</t>
  </si>
  <si>
    <t>کارخانه  تولید  پی ، وی ، سی</t>
  </si>
  <si>
    <t>کارخانه تولید مواد شیمیایی خطرناک(بشرح ضمیمه ش5)</t>
  </si>
  <si>
    <t>کارخانه تولید مواد شیمیایی بسیار خطرناک</t>
  </si>
  <si>
    <t>تولید مواد افزودنی شیمیایی</t>
  </si>
  <si>
    <t>کارخانه تولید کود شیمیایی و سموم دفع آفات</t>
  </si>
  <si>
    <t>کارخانه تولید حشره کش  ها</t>
  </si>
  <si>
    <t>کارخانه   چسب  سازی</t>
  </si>
  <si>
    <t>کارخانه اسفنج سازی و دانلو پیلو</t>
  </si>
  <si>
    <t>کارخانه  یونو لیت  سازی ( پلاستو فوم )</t>
  </si>
  <si>
    <t>کارخانه تولید پلی اتیلن</t>
  </si>
  <si>
    <t>چیپس پلی استر</t>
  </si>
  <si>
    <t>کیسه های پلی پروپلین</t>
  </si>
  <si>
    <t>تولید مواد اولیه الیاف مصنوعی</t>
  </si>
  <si>
    <t>کارخانه دارو سازی</t>
  </si>
  <si>
    <t>کارخانه  تولید  کننده انواع  سموم  و داروهای دامی</t>
  </si>
  <si>
    <t>کارخانه تقطیر  الکل</t>
  </si>
  <si>
    <t>کارخانه سازنده پودر رختشویی-مایع ظرفشویی-مواد پاک کننده</t>
  </si>
  <si>
    <t>کارخانه تولید عطر و ادوکلن ( غیر از اسپری )</t>
  </si>
  <si>
    <t>کارخانه تولید عطر و ادکلن  ( بشکل  اسپری )</t>
  </si>
  <si>
    <t>کارخانه صابون سازی ، خمیر دندان و خمیر ریش</t>
  </si>
  <si>
    <t>کارخانه تولید لوازم آرایشی بهداشتی</t>
  </si>
  <si>
    <t>کارخانه آبکاری  آلو مینیوم</t>
  </si>
  <si>
    <t>کارخانه  آب فلز کاری و آب نقره کاری</t>
  </si>
  <si>
    <t>کارخانه  جوهر سازی ( مرکب  سازی )</t>
  </si>
  <si>
    <t>کارخانه  نایلون سازی</t>
  </si>
  <si>
    <t>تولید رنگ  و روغن  جلا  و لاک   الکل</t>
  </si>
  <si>
    <t>کارخانه  تولید  یخ  خشک</t>
  </si>
  <si>
    <t>تولید مواد شمیایی چرم سازی و نساجی</t>
  </si>
  <si>
    <t>طراحی اسکله های نفتی(پیمانکار صنعت نفت)</t>
  </si>
  <si>
    <t>پترو شیمی</t>
  </si>
  <si>
    <t>ساخت اسکله و سکوهای نفتی</t>
  </si>
  <si>
    <t>کارخانه تولید مواد نفتی غیر از بنزین ، نفت ، گریس ، قیر و   وازلین</t>
  </si>
  <si>
    <t>کارخانه تولید آسفالت</t>
  </si>
  <si>
    <t>کارخانه تولید  گرانیت</t>
  </si>
  <si>
    <t>کارخانه  تولید  کاربن  بلاک</t>
  </si>
  <si>
    <t>کارخانه قیر سازی</t>
  </si>
  <si>
    <t>کارخانه لاستیک  سازی وسائل نقلیه ، تایر و تیوپ</t>
  </si>
  <si>
    <t>کارخانه تولید رویه تشک  اتو مبیل</t>
  </si>
  <si>
    <t>کارخانه سازنده کفپوش و فرش لاستیکی</t>
  </si>
  <si>
    <t>کارخانه شیلنگ سازی</t>
  </si>
  <si>
    <t>کارخانه تولید کفش لاستیکی</t>
  </si>
  <si>
    <t>کارخانه گرانول سازی</t>
  </si>
  <si>
    <t>کارخانه دکمه سازی ( غیر فلزی )</t>
  </si>
  <si>
    <t>کارخانه آلبوم سازی</t>
  </si>
  <si>
    <t>کارخانه سرنگ سازی پلاستیکی چ</t>
  </si>
  <si>
    <t>کارخانه قاب عینک سازی ( پلاستیکی )</t>
  </si>
  <si>
    <t>کارخانه  ملامین سازی</t>
  </si>
  <si>
    <t>کارخانه سازنده پلاستیک  فوم دار ، عایق فوم</t>
  </si>
  <si>
    <t>کارخانه پلاستیک  سازی</t>
  </si>
  <si>
    <t>قالب سازی جهت کارخانه پلاستیک</t>
  </si>
  <si>
    <t>عایق رطوبتی</t>
  </si>
  <si>
    <t>تولید CD</t>
  </si>
  <si>
    <t>کارخانه تولید چینی و سرامیک</t>
  </si>
  <si>
    <t>کارخانه  مقره  سازی</t>
  </si>
  <si>
    <t>کارخانه شیشه سازی</t>
  </si>
  <si>
    <t>کارخانه تولید  اشیاء شیشه ای و بلوری</t>
  </si>
  <si>
    <t>شیشه دو جداره (سکوریت)</t>
  </si>
  <si>
    <t>کارخانه آهک سازی</t>
  </si>
  <si>
    <t>کارخانه سیمان</t>
  </si>
  <si>
    <t>کارخانه گچ سازی</t>
  </si>
  <si>
    <t>کارخانه تولید تیرچه بلوک</t>
  </si>
  <si>
    <t>کارخانه تهیه قالبهای سیمانی</t>
  </si>
  <si>
    <t>کارخانه  تولید قطعات  پیش ساخته بتونی</t>
  </si>
  <si>
    <t>کارخانه تولید قطعات پیش ساخته سیمانی</t>
  </si>
  <si>
    <t>کارخانه پشم  شیشه ( پنبه نسوز )</t>
  </si>
  <si>
    <t>کارخانه سنگ بری</t>
  </si>
  <si>
    <t>کارخانه سنگ کوبی</t>
  </si>
  <si>
    <t>کارخانه تهیه کننده پودر سنگ</t>
  </si>
  <si>
    <t>کارخانه تهیه شن و ماسه</t>
  </si>
  <si>
    <t>کارخانه تولید سنگ مصنوعی</t>
  </si>
  <si>
    <t>کارخانه تولید عایق فوم سخت (یوریتان)</t>
  </si>
  <si>
    <t>کارخانه تولید عایق های حرارتی با روکش کاغذ</t>
  </si>
  <si>
    <t>کارخانه تولید عایق رطوبتی</t>
  </si>
  <si>
    <t>کارخانه تولید عایق های حرارتی با روکش فویل</t>
  </si>
  <si>
    <t>کارخانه تولید عایق صدا</t>
  </si>
  <si>
    <t>کارخانه آجر سازی ماشینی</t>
  </si>
  <si>
    <t>کارخانه کاشی سازی و موزائیک سازی</t>
  </si>
  <si>
    <t>کوره آجر پزی</t>
  </si>
  <si>
    <t>کارخانه تولید اشیاء چدنی و ریخته گری</t>
  </si>
  <si>
    <t>کارخانه فلزکاری</t>
  </si>
  <si>
    <t>کارخانه جوشکاری</t>
  </si>
  <si>
    <t>کارخانه پروفیل سازی</t>
  </si>
  <si>
    <t>کارخانه سازنده مصنوعات استیل</t>
  </si>
  <si>
    <t>تخلیص روی و سرب</t>
  </si>
  <si>
    <t>کارخانه تولید پانل فلزی</t>
  </si>
  <si>
    <t>تولید دیگهای فولادی</t>
  </si>
  <si>
    <t>تولید میلگرد فلزی</t>
  </si>
  <si>
    <t>تولید قابهای فلزی</t>
  </si>
  <si>
    <t>تولید قطعات فورچ و آهنگری</t>
  </si>
  <si>
    <t>تولید قالبهای صنعتی</t>
  </si>
  <si>
    <t>کارخانه تراشکاری 0.7</t>
  </si>
  <si>
    <t>قطعات فولادی</t>
  </si>
  <si>
    <t>تولید فرو سیلیس</t>
  </si>
  <si>
    <t>ریخته گری</t>
  </si>
  <si>
    <t>تولید خازن</t>
  </si>
  <si>
    <t>فورجینگ و آبکاری اتصالات فلزی</t>
  </si>
  <si>
    <t>تولید اتصالات فلزی لوله</t>
  </si>
  <si>
    <t>کارخانه تهیه مصنوعات آلومینیومی</t>
  </si>
  <si>
    <t>کارخانه ذوب فلزات غیر آهنی</t>
  </si>
  <si>
    <t>کارخانه تولید شمش برنج</t>
  </si>
  <si>
    <t>تولید سولفور مس</t>
  </si>
  <si>
    <t>کارخانه قیچی سازی</t>
  </si>
  <si>
    <t>کارخانه تولید کارد و چنگال</t>
  </si>
  <si>
    <t>کارخانه تولید ابزارآلات فلزی</t>
  </si>
  <si>
    <t>کارخانه قفل سازی</t>
  </si>
  <si>
    <t>کارخانه پیچ و مهره و میخ سازی</t>
  </si>
  <si>
    <t>کارخانه سازنده قوطی فلزی</t>
  </si>
  <si>
    <t>کارخانه بافت سیم توری</t>
  </si>
  <si>
    <t>کارخانه سازنده ظروف بهداشتی فلزی</t>
  </si>
  <si>
    <t>کارخانه سازنده شیر و متعلقات لوله</t>
  </si>
  <si>
    <t>کارخانه  سازنده رادیاتور های فلزی</t>
  </si>
  <si>
    <t>کارخانه بلبرینگ سازی</t>
  </si>
  <si>
    <t>کارخانه تولید گاو صندوق و خزانه</t>
  </si>
  <si>
    <t>کارخانه تولید کوره ، بخاری و سایر گرم کننده های غیر برقی</t>
  </si>
  <si>
    <t>تولید لوله های گالوانیزه آب</t>
  </si>
  <si>
    <t>کارخانه تولید کابل</t>
  </si>
  <si>
    <t>تولید لوله های پولیکا</t>
  </si>
  <si>
    <t>تولید لوله های پلیمری</t>
  </si>
  <si>
    <t>تولید لوله های پلی اتیلن و پلی پروپیلن</t>
  </si>
  <si>
    <t>تولید موتور های دیزلی</t>
  </si>
  <si>
    <t>کارخانه سازنده کپسول آتش نشانی</t>
  </si>
  <si>
    <t>کارخانه سازنده ماشین آلات و و سائل سنگین ساختمانی و معدنی</t>
  </si>
  <si>
    <t>بویلر روغنی و بخار</t>
  </si>
  <si>
    <t>کارخانه کنتور سازی</t>
  </si>
  <si>
    <t>کارخانه سازنده دستگاههای کامل جوشکاری  برقی</t>
  </si>
  <si>
    <t>کارخانه سازنده آسانسور ، ماشین آلات با لابرنده و بلند کننده و جرثقیل</t>
  </si>
  <si>
    <t>کارخانه تولید چرخ خیاطی</t>
  </si>
  <si>
    <t>کارخانه سازنده یخچال  بدون واحد تولید فوم</t>
  </si>
  <si>
    <t>کارخانه سازنده یخچال با  واحد تولید فوم</t>
  </si>
  <si>
    <t>کارخانه سازنده کولر آبی</t>
  </si>
  <si>
    <t>کارخانه سازنده ماشینهای ظرفشوئی و لباسشوئی</t>
  </si>
  <si>
    <t>کارخانه سازنده ماشین آلات چاپ و صحافی</t>
  </si>
  <si>
    <t>کارخانه سازنده وسائل خانگی برقی</t>
  </si>
  <si>
    <t>ماشین آلات صنعتی سنگین</t>
  </si>
  <si>
    <t>کمپرسور سازی</t>
  </si>
  <si>
    <t>کارخانه تولید پمپ صنعتی</t>
  </si>
  <si>
    <t>کارخانه تولید کولر اتومبیل</t>
  </si>
  <si>
    <t>کارخانه تولید و مونتاژ رادیو ، تلویزیون ، ضبط صوت و گرامافون</t>
  </si>
  <si>
    <t>کارخانه  تلفن سازی</t>
  </si>
  <si>
    <t>کارخانه تولید صفحه گرامافون و نوار مغناطیسی</t>
  </si>
  <si>
    <t>کارخانه باطری سازی خشک</t>
  </si>
  <si>
    <t>کارخانه سازنده کابل و کلید و پریز</t>
  </si>
  <si>
    <t>کارخانه سازنده درب  بازکن برقی</t>
  </si>
  <si>
    <t>تولید دستگاه پول شمار صنعتی</t>
  </si>
  <si>
    <t>کابل سازی</t>
  </si>
  <si>
    <t>کشتی و قایق سازی فایبرگلس(باستثنای لاستیکی و چوبی)</t>
  </si>
  <si>
    <t>کشتی سازی غیر چوبی و لاستیکی</t>
  </si>
  <si>
    <t>کارخانه واگن سازی</t>
  </si>
  <si>
    <t>کارخانه خودروسازی بدون اتاق رنگ  و تشک سازی</t>
  </si>
  <si>
    <t>کارخانه خودرو سازی با اتاق رنگ</t>
  </si>
  <si>
    <t>کارخانه خودروسازی با اتاق رنگ و تشک سازی</t>
  </si>
  <si>
    <t>کارخانه تانکر سازی</t>
  </si>
  <si>
    <t>تولید می لنگ و بادامک</t>
  </si>
  <si>
    <t>قطعات یدکی خودرو</t>
  </si>
  <si>
    <t>تولید تیپ های مختلف کامیون ، اتوبوس و مینی بوس</t>
  </si>
  <si>
    <t>مونتاژ و تولید انواع گاردان خودرو</t>
  </si>
  <si>
    <t>کارخانه دوچرخه سازی</t>
  </si>
  <si>
    <t>کارخانه  موتور سیکلت  سازی</t>
  </si>
  <si>
    <t>فروشگاه لوازم و قطعات یدکی</t>
  </si>
  <si>
    <t>قالب سازی قطعات خودرو</t>
  </si>
  <si>
    <t>تولید قوای محرکه (انجین)</t>
  </si>
  <si>
    <t>طراحی و تولید جعبه فرمان</t>
  </si>
  <si>
    <t>طراحی و ساخت قالب و پانل گیج</t>
  </si>
  <si>
    <t>تولید فنر</t>
  </si>
  <si>
    <t>دکمه سازی</t>
  </si>
  <si>
    <t>جوجه کشی و مرغداری و پرورش طیور</t>
  </si>
  <si>
    <t>دامداری</t>
  </si>
  <si>
    <t>پرورش ماهی،میگو و آبزیان</t>
  </si>
  <si>
    <t>پرورش  گل  و نهال  و گیاه</t>
  </si>
  <si>
    <t>تولید قطعات کامپیوتر</t>
  </si>
  <si>
    <t>تابلوی برق</t>
  </si>
  <si>
    <t>کارخانه تولید قاب CD و نوار</t>
  </si>
  <si>
    <t>فوم تزریقی</t>
  </si>
  <si>
    <t>پیمانکار نفت و گاز</t>
  </si>
  <si>
    <t>کارگاه قالب بندی ساختمانی</t>
  </si>
  <si>
    <t>کارخانه روغن کشی از دانه پنبه</t>
  </si>
  <si>
    <t>کارخانه بسته بندی مواد غذایی</t>
  </si>
  <si>
    <t>فیلترهای صنعتی</t>
  </si>
  <si>
    <t>پمپ گاز پر کنی اتومبیل</t>
  </si>
  <si>
    <t>روغن موتور اتومبیل</t>
  </si>
  <si>
    <t>لوازم الکتریکی</t>
  </si>
  <si>
    <t>تولید نخ قلاب ماهیگیری</t>
  </si>
  <si>
    <t>لفاف های بسته بندی</t>
  </si>
  <si>
    <t>تولید ظروف تفلون</t>
  </si>
  <si>
    <t>تولید کمربند ایمنی</t>
  </si>
  <si>
    <t>تولید لوازم و ابزار کشاورزی</t>
  </si>
  <si>
    <t>نیروگاهها</t>
  </si>
  <si>
    <t>لوازم تجهیزات پزشکی</t>
  </si>
  <si>
    <t>کارخانه تولید اسکاچ</t>
  </si>
  <si>
    <t>گاز پر کنی</t>
  </si>
  <si>
    <t>تولید تهویه</t>
  </si>
  <si>
    <t>خانه پیش ساخته -تولید</t>
  </si>
  <si>
    <t>کارخانه تولید ترانس</t>
  </si>
  <si>
    <t>کارخانه تولید صندلی اتومبیل</t>
  </si>
  <si>
    <t>صنایع بسته بندی پلاستیکی(تیوپ و ظروف)</t>
  </si>
  <si>
    <t>کارخانه موکت سازی</t>
  </si>
  <si>
    <t>مواد اولیه شوینده و پاک کننده</t>
  </si>
  <si>
    <t>بخاری گازی</t>
  </si>
  <si>
    <t>تابلوهای الکترونیکی(کامپیوتری)</t>
  </si>
  <si>
    <t>قالب سازی</t>
  </si>
  <si>
    <t>قطعات وسایط نقلیه از پلاستیک</t>
  </si>
  <si>
    <t>کارخانه عروسک سازی</t>
  </si>
  <si>
    <t>تولید لوله فولادی</t>
  </si>
  <si>
    <t>تولید لوله های آزبست سیمانی</t>
  </si>
  <si>
    <t>تولید قطعات پلاستیکی</t>
  </si>
  <si>
    <t>تولید قطعات لاستیکی</t>
  </si>
  <si>
    <t>تولید توپ پلاستیکی</t>
  </si>
  <si>
    <t>قالی بافی</t>
  </si>
  <si>
    <t>تولید مخزن فلزی</t>
  </si>
  <si>
    <t>تولید ورق فایبر گلاس</t>
  </si>
  <si>
    <t>پلیمر سازی</t>
  </si>
  <si>
    <t>الیاف پروپیلن</t>
  </si>
  <si>
    <t>آلومینیوم سازی</t>
  </si>
  <si>
    <t>قیتان بافی</t>
  </si>
  <si>
    <t>تولید الیاف مصنوعی</t>
  </si>
  <si>
    <t>تیوپ لامینت</t>
  </si>
  <si>
    <t>ساخت قطعات فلزی خودرو</t>
  </si>
  <si>
    <t>تولید مواد غذایی</t>
  </si>
  <si>
    <t>گونی بافی</t>
  </si>
  <si>
    <t>آب فلز کاری</t>
  </si>
  <si>
    <t>تولید پارافین</t>
  </si>
  <si>
    <t>ماشین آلات بسته بندی</t>
  </si>
  <si>
    <t>کارخانه تولید سیم ظرفشویی</t>
  </si>
  <si>
    <t>تولید کانال کولر</t>
  </si>
  <si>
    <t>کارخانه تولید اسانس محلول</t>
  </si>
  <si>
    <t>تولید لوله PVC</t>
  </si>
  <si>
    <t>رزین فرم آلدئید</t>
  </si>
  <si>
    <t>لوله خرطومی پلاستیکی</t>
  </si>
  <si>
    <t>کارخانه تولید قطعات الکترونیکی اتومبیل</t>
  </si>
  <si>
    <t>تولید کاشی و سرامیک (دیوار - کف)</t>
  </si>
  <si>
    <t>صنایع بسته بندی فلزی با چاپ نقش (تیوپ و ظروف)</t>
  </si>
  <si>
    <t>کارخانه زیره پاکنی</t>
  </si>
  <si>
    <t>هواپیما سازی</t>
  </si>
  <si>
    <t>تولید چای کیسه ای</t>
  </si>
  <si>
    <t>کارخانه تولید گرافیت</t>
  </si>
  <si>
    <t>تولید چراغ اتومبیل</t>
  </si>
  <si>
    <t>تولید قطعات لاستیکی خودرو</t>
  </si>
  <si>
    <t>کارخانه تولید اسباب بازی</t>
  </si>
  <si>
    <t>تولید فیلم وزینک</t>
  </si>
  <si>
    <t>پوکه معدنی</t>
  </si>
  <si>
    <t>تولید مارک کریستالی</t>
  </si>
  <si>
    <t>تولید درب و پنجره از پی وی سی</t>
  </si>
  <si>
    <t>کارخانه کابینت سازی چوبی MDF</t>
  </si>
  <si>
    <t>کارخانه مصنوعات چوبی</t>
  </si>
  <si>
    <t>تولید اسکلت فلزی</t>
  </si>
  <si>
    <t>تولید شمش روی</t>
  </si>
  <si>
    <t>سوله سازی</t>
  </si>
  <si>
    <t>بازیافت خودرو</t>
  </si>
  <si>
    <t>چاپ و بسته بندی</t>
  </si>
  <si>
    <t>تولید بخاری وسائط نقلیه</t>
  </si>
  <si>
    <t>تولید لوازم فرفورژه</t>
  </si>
  <si>
    <t>تولید قطعات لوازم تراشکاری</t>
  </si>
  <si>
    <t>کارخانه تولید رنگ به صورت پودر</t>
  </si>
  <si>
    <t>کارخانه تولید خودکار</t>
  </si>
  <si>
    <t>بازیافت زباله</t>
  </si>
  <si>
    <t>تولید آجر نسوز</t>
  </si>
  <si>
    <t>ورق گالوانیزه</t>
  </si>
  <si>
    <t>کنستانتره سرب و روی</t>
  </si>
  <si>
    <t>بسته بندی تنباکو</t>
  </si>
  <si>
    <t>تولید انواع روغن موتور</t>
  </si>
  <si>
    <t>تولید لعاب</t>
  </si>
  <si>
    <t>کارخانه تولید پوشاک</t>
  </si>
  <si>
    <t>تولید لوله و اتصالات فایبر گلاس</t>
  </si>
  <si>
    <t>تولید ماشین آلات</t>
  </si>
  <si>
    <t>تولید اسباب بازی</t>
  </si>
  <si>
    <t>تولید مواد بیولوژیکی</t>
  </si>
  <si>
    <t>تصفیه آب</t>
  </si>
  <si>
    <t>تولید پره توربین های گازی</t>
  </si>
  <si>
    <t>مونتاژ قطعات الکترونیکی</t>
  </si>
  <si>
    <t>ایزوگام</t>
  </si>
  <si>
    <t>تولید روکش صندلی اتومبیل</t>
  </si>
  <si>
    <t>تولید خمیر بازی</t>
  </si>
  <si>
    <t>صابون سازی</t>
  </si>
  <si>
    <t>تولید مواد اولیه پلاستیک</t>
  </si>
  <si>
    <t>تولید قارچ</t>
  </si>
  <si>
    <t>تولید وسائل یکبار مصرف پزشکی</t>
  </si>
  <si>
    <t>تولید انواع رنگهای صنعتی و ساختمانی</t>
  </si>
  <si>
    <t>تولید نمک</t>
  </si>
  <si>
    <t>مواد شیمیایی معدنی</t>
  </si>
  <si>
    <t>ششتشو و بسته بندی روده</t>
  </si>
  <si>
    <t>کارخانه اتاق سازی فلزی</t>
  </si>
  <si>
    <t>تولید نخ پلاستیکی</t>
  </si>
  <si>
    <t>کارخانه تولید ابزار آلات</t>
  </si>
  <si>
    <t>تولید لوله های GRP</t>
  </si>
  <si>
    <t>کارخانه تولید لوح فشرده خام</t>
  </si>
  <si>
    <t>تولید رنگهای سلولزی باالیاف</t>
  </si>
  <si>
    <t>تولید درب و پنجره آلومینیومی</t>
  </si>
  <si>
    <t>کارخانه تولید سیگار و تنباکو</t>
  </si>
  <si>
    <t>تولید قارچ با کمپوست</t>
  </si>
  <si>
    <t>کارخانه کیف سازی و چمدان سازی چرمی</t>
  </si>
  <si>
    <t>کارخانه تولید عرقیات گیاهی</t>
  </si>
  <si>
    <t>تولید ورق های پلیمری</t>
  </si>
  <si>
    <t>تولید ظروف شیشه ای</t>
  </si>
  <si>
    <t>تولید مواد شوینده و پاک کننده</t>
  </si>
  <si>
    <t>فروشگاه گیاهان دارویی</t>
  </si>
  <si>
    <t>تولید ابر و اسفنج</t>
  </si>
  <si>
    <t>ساخت دیوارهای پنلی</t>
  </si>
  <si>
    <t>صمغهای بالزام</t>
  </si>
  <si>
    <t>صمغهای معطر</t>
  </si>
  <si>
    <t>کریوسوت</t>
  </si>
  <si>
    <t xml:space="preserve">طبقه </t>
  </si>
  <si>
    <t>مورد بیمه صنعتی است در حالیکه موضوع فعالیت انتخاب شده غیر صنعتی می باشد!!</t>
  </si>
  <si>
    <t>مورد بیمه غیر صنعتی است در حالیکه موضوع فعالیت انتخاب شده  صنعتی می باشد!!</t>
  </si>
  <si>
    <t>حق بیمه پوشش آصا :</t>
  </si>
  <si>
    <t>حق بیمه پوشش های اضافی:</t>
  </si>
  <si>
    <t>حق بیمه نهائی:</t>
  </si>
  <si>
    <t>حق بیمه نهائی با مالیات:</t>
  </si>
  <si>
    <t>سرمایه</t>
  </si>
  <si>
    <t>حق بیمه سرقت، شکست شیشه،پاکسازی وروف تحت فشار</t>
  </si>
  <si>
    <t xml:space="preserve">شرط  استيجاري بودن  :پرداخت خسارت وارده به مورد بيمه بند/ بندهاي ....اين بيمه نامه به شرح ذيل قابل بررسي و پرداخت خواهد بود:
الف-پرداخت خسارت جزئي منوط به انجام تعمير از جانب بيمه گذار(مستاجر) خواهد بود.
ب-پرداخت خسارت كلي منوط به ارائه صورت وضعيت پيشرفت كا رتعميرات،به صورت مرحله اي و در هر مرحله پرداخت درصدي از مبلغ خسارت تعيين شده خواهد بود.
</t>
  </si>
  <si>
    <t xml:space="preserve">خسارت وارد به برنامه هاي نرم افزاري و زيان و خسارت ناشي از آن از شمول تعهدات اين بيمه نامه خارج است </t>
  </si>
  <si>
    <t>ارزش هنري مورد بيمه تحت پوشش اين بيمه نامه نمي باشد</t>
  </si>
  <si>
    <t>گرم وروشن نمودن محل مورد بيمه به وسيله نفت وگاز وگازوئيل وبرق مجاز مي باشد</t>
  </si>
  <si>
    <t xml:space="preserve">خسارت وارد به اتومبيل/اتومبيل هاي بند... بيمه نامه تحت شرايط زير قابل بررسي وپرداخت خواهد بود.
الف-خسارت وارده در اثر وقوع خطرات تحت پوشش بيمه نامه ايجاد شده باشد.مشروط بر اين كه خودروي بيمه شده منشاء ايجاد خسارت نباشد.ب-چنانچه وسيله نقليه خسارت ديده داراي بيمه نامه معتبر ديگري باشد مالك خودرو ابتدا بايد از آن استفاده نموده و در صورت وجود خسارت مازاد،اين شركت نسبت به جبران آن اقدام مي نمايد.
</t>
  </si>
  <si>
    <t>بيمه گذار موظف است به محض اتمام عمليات ساختماني و شروع بهره برداري از محل مورد بيمه مراتب را كتباً به اين شركت اعلام تا نسبت به بازديد وصدور الحاقيه و تصحيح نرخ بيمه مربوطه اقدام شود</t>
  </si>
  <si>
    <t>نانوايي</t>
  </si>
  <si>
    <t>آتليه  عكاسي</t>
  </si>
  <si>
    <t>آزمايشگاههاي  تشخيص  پزشكي</t>
  </si>
  <si>
    <t>آرايشگاه زنانه</t>
  </si>
  <si>
    <t>آرايشگاه  مردانه</t>
  </si>
  <si>
    <t>آژانس  كرايه  اتومبيل</t>
  </si>
  <si>
    <t>استوديو  عكاسي  و فيلمبرداري</t>
  </si>
  <si>
    <t>الكتريكي</t>
  </si>
  <si>
    <t>الكتريكي   اتومبيل</t>
  </si>
  <si>
    <t>آموزشگاههاي آرايش   و زيبايي</t>
  </si>
  <si>
    <t>آموزشگاهها  ،  دانشگاهها  ، مدارس  و  مراكز  آموزشي</t>
  </si>
  <si>
    <t>بانك  خون</t>
  </si>
  <si>
    <t>بنگاه  معاملات   ملكي</t>
  </si>
  <si>
    <t>بوجاري</t>
  </si>
  <si>
    <t>بيمارستانها ،  درمانگاهها</t>
  </si>
  <si>
    <t>پاركينگها</t>
  </si>
  <si>
    <t>پرس  كارت ،  پلي  كپي  ،  زيراكس</t>
  </si>
  <si>
    <t>پمپ   بنزين</t>
  </si>
  <si>
    <t>پنچر گيري</t>
  </si>
  <si>
    <t>تزريقات</t>
  </si>
  <si>
    <t>تعمير ادوات  برقي  خانگي</t>
  </si>
  <si>
    <t>تعمير  بخاري   اتومبيل</t>
  </si>
  <si>
    <t>تعمير تلفن</t>
  </si>
  <si>
    <t>تعمير  جواهر  و سنگهاي  قيمتي</t>
  </si>
  <si>
    <t>تعمير  دوچرخه</t>
  </si>
  <si>
    <t>تعمير  راديو  ،  تلويزيون  و  ادوات صوتي و تصويري</t>
  </si>
  <si>
    <t>تعمير  ساعت</t>
  </si>
  <si>
    <t>تعمير  قفل  اتومبيل</t>
  </si>
  <si>
    <t>تعمير مبلمان</t>
  </si>
  <si>
    <t>تعمير  موتور سيكلت</t>
  </si>
  <si>
    <t>تعويض  شيشه اتومبيل</t>
  </si>
  <si>
    <t>تعويض  روغني</t>
  </si>
  <si>
    <t>تفالكوبي</t>
  </si>
  <si>
    <t>تكثير   نوار  غير از  ويد ئو</t>
  </si>
  <si>
    <t>تودوزي  اتومبيل</t>
  </si>
  <si>
    <t>چايخانه ، قهوه خانه</t>
  </si>
  <si>
    <t>چلو كبابي</t>
  </si>
  <si>
    <t>حليم  پزي</t>
  </si>
  <si>
    <t>حنا سابي</t>
  </si>
  <si>
    <t>خاتم كاري</t>
  </si>
  <si>
    <t>خراطي</t>
  </si>
  <si>
    <t>خشكشوئي  و  لبا سشوئي</t>
  </si>
  <si>
    <t>دندانپزشكي</t>
  </si>
  <si>
    <t>رفوگري</t>
  </si>
  <si>
    <t>رنگرزي</t>
  </si>
  <si>
    <t>رويه كوبي مبل</t>
  </si>
  <si>
    <t>زنبيل بافي</t>
  </si>
  <si>
    <t>سيلو</t>
  </si>
  <si>
    <t>سينما</t>
  </si>
  <si>
    <t>شابلون سازي</t>
  </si>
  <si>
    <t>شستشوي اتومبيل</t>
  </si>
  <si>
    <t>شير خوارگاه</t>
  </si>
  <si>
    <t>كتابخانه</t>
  </si>
  <si>
    <t>كشتارگاه</t>
  </si>
  <si>
    <t>مسجد و معبد و كليسا</t>
  </si>
  <si>
    <t>مهد كودك</t>
  </si>
  <si>
    <t>نقاشي اتومبيل</t>
  </si>
  <si>
    <t>نمايشگاه اتومبيل</t>
  </si>
  <si>
    <t>فروشگاههاي آئينه و شمعدان و آباژور</t>
  </si>
  <si>
    <t>آبميوه فروشي</t>
  </si>
  <si>
    <t>ابزار آلات پزشكي ، جراحي</t>
  </si>
  <si>
    <t>آجيل فروشي</t>
  </si>
  <si>
    <t>ابر  و اسفنج فروشي</t>
  </si>
  <si>
    <t>ابزار فروشي و يراق آلات</t>
  </si>
  <si>
    <t>اسباب بازي</t>
  </si>
  <si>
    <t>اغذيه فروشي</t>
  </si>
  <si>
    <t>آكواريوم</t>
  </si>
  <si>
    <t>الوار فروشي</t>
  </si>
  <si>
    <t>الياف و كاموا</t>
  </si>
  <si>
    <t>آلات موسيقي</t>
  </si>
  <si>
    <t>امانت فروشي</t>
  </si>
  <si>
    <t>آهن و پروفيل</t>
  </si>
  <si>
    <t>ايرانيت و ايزوفوم</t>
  </si>
  <si>
    <t>بذر و سموم كشاورزي</t>
  </si>
  <si>
    <t>برزنت فروشي</t>
  </si>
  <si>
    <t>برنج فروشي</t>
  </si>
  <si>
    <t>بزازي</t>
  </si>
  <si>
    <t xml:space="preserve"> بستني فروشي</t>
  </si>
  <si>
    <t>بقالي</t>
  </si>
  <si>
    <t>بلور فروشي</t>
  </si>
  <si>
    <t>پاركت و لينو لئوم و موكت</t>
  </si>
  <si>
    <t>پاكت فروشي</t>
  </si>
  <si>
    <t>پتو فروشي</t>
  </si>
  <si>
    <t>پرده فروشي و پرده دوزي</t>
  </si>
  <si>
    <t>پرده كركره فروشي</t>
  </si>
  <si>
    <t>پر فروشي</t>
  </si>
  <si>
    <t>پلاستيك فروشي</t>
  </si>
  <si>
    <t>فروش پوشاك</t>
  </si>
  <si>
    <t>فروش پيچ و مهره و ميخ</t>
  </si>
  <si>
    <t>فروش تابلو و قاب و چهار چوب :  چوبي   فلزي</t>
  </si>
  <si>
    <t>فروش تشك</t>
  </si>
  <si>
    <t>فروش توتون و تنباكو و سيگار</t>
  </si>
  <si>
    <t>فروش جاجيم و زيلو</t>
  </si>
  <si>
    <t>فروش جارودستي و حصير فروشي و زنبيل</t>
  </si>
  <si>
    <t>جواهر  فروشي</t>
  </si>
  <si>
    <t>جوراب فروشي</t>
  </si>
  <si>
    <t>فروشگاه چادر و خيمه</t>
  </si>
  <si>
    <t>فروشگاه چاي</t>
  </si>
  <si>
    <t>چرم فروشي</t>
  </si>
  <si>
    <t>فروشگاه چرخ خياطي</t>
  </si>
  <si>
    <t>فروشگاه چمدان و ساك</t>
  </si>
  <si>
    <t>چيني فروشي</t>
  </si>
  <si>
    <t>حوله فروشي</t>
  </si>
  <si>
    <t>خرازي</t>
  </si>
  <si>
    <t>خواربار فروشي</t>
  </si>
  <si>
    <t>خوراك دام و طيور</t>
  </si>
  <si>
    <t>فروشگاه  دستگاههاي تهويه و هواكش</t>
  </si>
  <si>
    <t>دوچرخه فروشي</t>
  </si>
  <si>
    <t>فروشگاه زينت آلات</t>
  </si>
  <si>
    <t>ساعت فروشي</t>
  </si>
  <si>
    <t>سراميك</t>
  </si>
  <si>
    <t>ماشين آلات كشاورزي</t>
  </si>
  <si>
    <t>سرويس اتاق خواب و مبلمان</t>
  </si>
  <si>
    <t>سماور فروشي</t>
  </si>
  <si>
    <t>سمساري</t>
  </si>
  <si>
    <t>سوپر ماركت</t>
  </si>
  <si>
    <t>شيشه فروشي</t>
  </si>
  <si>
    <t>شيريني فروشي - قنادي</t>
  </si>
  <si>
    <t>صنايع دستي</t>
  </si>
  <si>
    <t>ضبط صوت و راديو ، تلويزيون و ادوات صوتي و تصويري</t>
  </si>
  <si>
    <t>طلا فروشي</t>
  </si>
  <si>
    <t>طناب فروشي</t>
  </si>
  <si>
    <t>عتيقه فروشي</t>
  </si>
  <si>
    <t>عطر و ادو كلن و لوازم آرايش</t>
  </si>
  <si>
    <t>فروشگاه كاغذ ديواري و تزئينات ساختماني</t>
  </si>
  <si>
    <t>فروشگاه كتاب</t>
  </si>
  <si>
    <t>فروشگاه كفش</t>
  </si>
  <si>
    <t>گوني فروشي</t>
  </si>
  <si>
    <t>گلفروشي</t>
  </si>
  <si>
    <t>گل  مصنوعي فروشي</t>
  </si>
  <si>
    <t>لاستيك ( تاير  اتومبيل )</t>
  </si>
  <si>
    <t>لوازم شوفژ و دستگاهها و تهويه  و هواكش</t>
  </si>
  <si>
    <t>لوازم خانگي</t>
  </si>
  <si>
    <t>لوازم عكاسي و دوربين</t>
  </si>
  <si>
    <t>لوازم ورزشي</t>
  </si>
  <si>
    <t>لوازم يدكي  اتومبيل</t>
  </si>
  <si>
    <t>مصالح ساختماني</t>
  </si>
  <si>
    <t>مصنوعات آلومينيومي</t>
  </si>
  <si>
    <t>ميوه و سبزيجات</t>
  </si>
  <si>
    <t>مواد پروتئيني</t>
  </si>
  <si>
    <t>مواد لبني</t>
  </si>
  <si>
    <t>ترمينالها</t>
  </si>
  <si>
    <t>بانك</t>
  </si>
  <si>
    <t>انبار كامپيوتر</t>
  </si>
  <si>
    <t>خدمات كامپيوتر</t>
  </si>
  <si>
    <t>باشگاه ورزشي</t>
  </si>
  <si>
    <t>انبار ماشين آلات</t>
  </si>
  <si>
    <t>فروشگاه لنز وملزومات چشم پزشكي</t>
  </si>
  <si>
    <t>تجهيزات آبرساني</t>
  </si>
  <si>
    <t>فروشگاه موتور سيكلت</t>
  </si>
  <si>
    <t>ساختمان هاي اداري</t>
  </si>
  <si>
    <t>فروشگاه لوازم يدكي و قطعات اتومبيل</t>
  </si>
  <si>
    <t>تعميرگاه تجهيزات پزشكي</t>
  </si>
  <si>
    <t>انبار قطعات و لوازم يدكي كاغذ سازي</t>
  </si>
  <si>
    <t>انبار كاغذ</t>
  </si>
  <si>
    <t>نمايشگاه و انبار تجهيزات و لوازم پزشكي</t>
  </si>
  <si>
    <t>انبار تجهيزات و لوازم پزشكي</t>
  </si>
  <si>
    <t>انبار كاغذ حساس فيلم</t>
  </si>
  <si>
    <t>كارگاه ساختماني و ابنيه صنعتي</t>
  </si>
  <si>
    <t>تعاوني مصرف</t>
  </si>
  <si>
    <t>تعمير گيربكس</t>
  </si>
  <si>
    <t>فروشگاه و پخش مواد غذايي</t>
  </si>
  <si>
    <t>فروشگاه لوازم التحرير</t>
  </si>
  <si>
    <t>فروشگاه ظروف يكبار مصرف</t>
  </si>
  <si>
    <t>ساختمان هاي در دست احداث صنعتي</t>
  </si>
  <si>
    <t>ساير ساختمانهاي در دست ساخت</t>
  </si>
  <si>
    <t>عينك فروشي</t>
  </si>
  <si>
    <t>آش فروشي و بستني سازي</t>
  </si>
  <si>
    <t>فروشگاه لوازم صوتي و تصويري و تكثير نوار</t>
  </si>
  <si>
    <t>انبار چاي</t>
  </si>
  <si>
    <t>موبايل فروشي</t>
  </si>
  <si>
    <t>لوازم اداري فلزي</t>
  </si>
  <si>
    <t>خياطي</t>
  </si>
  <si>
    <t>ابزار فروشي</t>
  </si>
  <si>
    <t>نمايشگاهاي بين المللي</t>
  </si>
  <si>
    <t>تعميرگاه صافكاري و نقاشي اتومبيل</t>
  </si>
  <si>
    <t>آژانس هواپيمايي</t>
  </si>
  <si>
    <t>ساختمانهاي اداري ( طراحي مهندسي )</t>
  </si>
  <si>
    <t>توليدي پوشاك</t>
  </si>
  <si>
    <t>كارگاه توليد پمپ صنعتي</t>
  </si>
  <si>
    <t>انبار كود حيواني</t>
  </si>
  <si>
    <t>لوازم بهداشتي ساختمان</t>
  </si>
  <si>
    <t>كابينت سازي فلزي</t>
  </si>
  <si>
    <t>اثاث و لوازم اداري</t>
  </si>
  <si>
    <t>كارتن سازي</t>
  </si>
  <si>
    <t>كارگاه توليد لوازم آرايشي بهداشتي</t>
  </si>
  <si>
    <t>كارگاه سنگبري</t>
  </si>
  <si>
    <t>كارگاه گلدوزي</t>
  </si>
  <si>
    <t>تابلو تبليغاتي غير الكترونيكي ثابت</t>
  </si>
  <si>
    <t>تابلو تبليغاتي غير الترونيكي متحرك يا گردان</t>
  </si>
  <si>
    <t>گلخانه با روكش مشمائي</t>
  </si>
  <si>
    <t>كارگاه تراشكاري</t>
  </si>
  <si>
    <t>انبار خشكبار و بسته بندي</t>
  </si>
  <si>
    <t>كارگاه ورقه برش آهن</t>
  </si>
  <si>
    <t>كيسه نايلوني</t>
  </si>
  <si>
    <t>كارگاه توليد پلاستيك</t>
  </si>
  <si>
    <t>مهر سازي</t>
  </si>
  <si>
    <t>فروشگاههاي بزرگ - مجتمع تجاري</t>
  </si>
  <si>
    <t>فروشگاه كپسول آتش نشاني</t>
  </si>
  <si>
    <t>انبار مواد پلاستيكي</t>
  </si>
  <si>
    <t>انبار مواد شيميايي چرم سازي و نساجي</t>
  </si>
  <si>
    <t>فروشگاه كارت پستال</t>
  </si>
  <si>
    <t>انبار كابل</t>
  </si>
  <si>
    <t>باطري سازي</t>
  </si>
  <si>
    <t>كارگاه طلا سازي</t>
  </si>
  <si>
    <t>كارگاه صحافي</t>
  </si>
  <si>
    <t>انبار لوازم و تجهيزات ايمني</t>
  </si>
  <si>
    <t>كارگاه قفل سازي</t>
  </si>
  <si>
    <t>ظروف كرايه</t>
  </si>
  <si>
    <t>انبار قطعات يدكي ايران خودرو</t>
  </si>
  <si>
    <t>انبارعمومي</t>
  </si>
  <si>
    <t>كارگاه توليد قابهاي فلزي</t>
  </si>
  <si>
    <t>انبار محصولات ايران خودرو</t>
  </si>
  <si>
    <t>لوله پي وي سي</t>
  </si>
  <si>
    <t>وسايل و تجهيزات مخابراتي</t>
  </si>
  <si>
    <t>فروشگاه لوستر و تزئينات منزل</t>
  </si>
  <si>
    <t>چادردوزي</t>
  </si>
  <si>
    <t>فروشگاه داروهاي گياهي</t>
  </si>
  <si>
    <t>مسگري و سفيدگري</t>
  </si>
  <si>
    <t>كارگاه بسته بندي مواد غذايي</t>
  </si>
  <si>
    <t>لابراتوار دندانسازي</t>
  </si>
  <si>
    <t>كيترينگ</t>
  </si>
  <si>
    <t>انبار مواد غذايي</t>
  </si>
  <si>
    <t>آزمايشگاه آب و فاضلاب صنعتي</t>
  </si>
  <si>
    <t>گارگاه كفش دوزي پارچه اي</t>
  </si>
  <si>
    <t>گارگاه كفش دوزي چرمي</t>
  </si>
  <si>
    <t>آزمايشگاه تصفيه خاك</t>
  </si>
  <si>
    <t>انبار ميوه و سردخانه</t>
  </si>
  <si>
    <t>كارگاه طراحي و مهندسي و ساخت ماشين آلات</t>
  </si>
  <si>
    <t>كارگاه نجاري</t>
  </si>
  <si>
    <t>فروشگاه انواع روكش اتومبيل</t>
  </si>
  <si>
    <t>تعمير گاه اتومبيل</t>
  </si>
  <si>
    <t>انبار فرو سيليس</t>
  </si>
  <si>
    <t>دستگاه فتوكپي-زيراكس-تكثير</t>
  </si>
  <si>
    <t>انبار لوازم خانگي</t>
  </si>
  <si>
    <t>توليدي جوراب</t>
  </si>
  <si>
    <t>رنگ كاري به روش الكترواستاتيك</t>
  </si>
  <si>
    <t>لوستر سازي پلاستيكي</t>
  </si>
  <si>
    <t>لوستر سازي غير پلاستيكي</t>
  </si>
  <si>
    <t>توليد لوازم خانگي</t>
  </si>
  <si>
    <t>كارگاه چسب سازي</t>
  </si>
  <si>
    <t>انباركائوچو</t>
  </si>
  <si>
    <t>بسته بندي</t>
  </si>
  <si>
    <t>انبار كيف</t>
  </si>
  <si>
    <t>رنگ كاري چوب</t>
  </si>
  <si>
    <t>فروشگاه كامپيوتر</t>
  </si>
  <si>
    <t>پاركت-ليتولئوم - موكت</t>
  </si>
  <si>
    <t>قنادي و شيريني پزي</t>
  </si>
  <si>
    <t>فروشگاه كابينت چوبي</t>
  </si>
  <si>
    <t>انبار سيگار</t>
  </si>
  <si>
    <t>مركز پخش سيگار</t>
  </si>
  <si>
    <t>انبار كارت پستال</t>
  </si>
  <si>
    <t>تابلوهاي تبليغاتي الكترونيكي(كامپيوتري)</t>
  </si>
  <si>
    <t>انبار لوازم الكتريكي</t>
  </si>
  <si>
    <t>شهر بازي</t>
  </si>
  <si>
    <t>انبارنوارهاي ويدوئويي</t>
  </si>
  <si>
    <t>انبار كتيرا</t>
  </si>
  <si>
    <t>انبار پسته پاكني</t>
  </si>
  <si>
    <t>فروشگاه لوازم آرايشي و بهداشتي</t>
  </si>
  <si>
    <t>كارگاه پالت سازي فلزي</t>
  </si>
  <si>
    <t>چاپ كامپيوتري</t>
  </si>
  <si>
    <t>كارگاه عروسك سازي</t>
  </si>
  <si>
    <t>ويدئو كلوپ</t>
  </si>
  <si>
    <t>كارگاه موزاييك سازي</t>
  </si>
  <si>
    <t>تالار پذيرايي</t>
  </si>
  <si>
    <t>انبار مواد شوينده</t>
  </si>
  <si>
    <t>انبار لوازم خرازي</t>
  </si>
  <si>
    <t>زنبور داري</t>
  </si>
  <si>
    <t>انبار كاغذ ديواري</t>
  </si>
  <si>
    <t>كارگاه قالي بافي</t>
  </si>
  <si>
    <t>انبار كتاب</t>
  </si>
  <si>
    <t>انبار ملزومات اداري</t>
  </si>
  <si>
    <t>انبار گندم،جو،سويا</t>
  </si>
  <si>
    <t>فروشگاه ايزوگام</t>
  </si>
  <si>
    <t>لوازم شكار</t>
  </si>
  <si>
    <t>سولفات روي</t>
  </si>
  <si>
    <t>مجتمع اداري وتجاري</t>
  </si>
  <si>
    <t>فروشگاه لوازم و مواد قنادي</t>
  </si>
  <si>
    <t>كارواش</t>
  </si>
  <si>
    <t>انبارپوشاك -نخ و پارچه</t>
  </si>
  <si>
    <t>كالاي موجود در انبار شركت برق منطقه اي</t>
  </si>
  <si>
    <t>فروشگاه لوازم اداري فلزي</t>
  </si>
  <si>
    <t>انبار لوازم تحرير</t>
  </si>
  <si>
    <t>مونتاژ كامپيوتر</t>
  </si>
  <si>
    <t>تابلو نويسي</t>
  </si>
  <si>
    <t>لحاف دوزي</t>
  </si>
  <si>
    <t>فروشگاه كيف و كفش</t>
  </si>
  <si>
    <t>نمايشگاه ماشين آلات</t>
  </si>
  <si>
    <t>دفتر خدماتي لوله بازكني</t>
  </si>
  <si>
    <t>فروشگاه ماشين آلات سنگين</t>
  </si>
  <si>
    <t>كاغذ فروشي</t>
  </si>
  <si>
    <t>پانسيون</t>
  </si>
  <si>
    <t>انبار كفش</t>
  </si>
  <si>
    <t>كارگاه توليد كيف</t>
  </si>
  <si>
    <t>كابينت سازي چوبي</t>
  </si>
  <si>
    <t>پخش مواد غذايي</t>
  </si>
  <si>
    <t>تابلوسازي نئون و پلاستيك</t>
  </si>
  <si>
    <t>جوشكاري</t>
  </si>
  <si>
    <t>فروشگاه پمپ هاي صنعتي ، آبي و بادي</t>
  </si>
  <si>
    <t>تجهيزات فني</t>
  </si>
  <si>
    <t>انبار لوازم اطفاء حريق</t>
  </si>
  <si>
    <t>تهيه ماسه ريخته گري</t>
  </si>
  <si>
    <t>انبار وسايل چوبي</t>
  </si>
  <si>
    <t>انبار زيره پاكني</t>
  </si>
  <si>
    <t>انبار دوچرخه و موتور سيكلت</t>
  </si>
  <si>
    <t>انبار موتور سيكلت</t>
  </si>
  <si>
    <t>انبار كاشي و سراميك</t>
  </si>
  <si>
    <t>كارگاه بلوك زني</t>
  </si>
  <si>
    <t>زيره(تخت)كفش</t>
  </si>
  <si>
    <t>قاليشويي</t>
  </si>
  <si>
    <t>آسايشگاه سالمندان</t>
  </si>
  <si>
    <t>فروش درب هاي پيش ساخته چوبي</t>
  </si>
  <si>
    <t>كارگاه توليد درب و پنجره فلزي</t>
  </si>
  <si>
    <t>كارگاه توليد درب وپنجره چوبي</t>
  </si>
  <si>
    <t>انبار فيلم وزينك</t>
  </si>
  <si>
    <t>انبار لوله هاي ورق آزبست سيماني</t>
  </si>
  <si>
    <t>وسايل كمك آموزشي</t>
  </si>
  <si>
    <t>كارگاه توليد ورقهاي MDF</t>
  </si>
  <si>
    <t>انبار رادياتور و شوفاژ</t>
  </si>
  <si>
    <t>انبار خوراك دام وطيور</t>
  </si>
  <si>
    <t>انبار بلبرينگ</t>
  </si>
  <si>
    <t>انبار لوله هاي پلي اتيلن و پلي پروپيلن</t>
  </si>
  <si>
    <t>كارگاه پيچ و مهره و ميخ سازي</t>
  </si>
  <si>
    <t>انبار مواد پلي كربنات</t>
  </si>
  <si>
    <t>انبار بذر و سموم كشاورزي</t>
  </si>
  <si>
    <t>بسته بندي روغن موتور</t>
  </si>
  <si>
    <t>كارگاه قالب سازي</t>
  </si>
  <si>
    <t>كارگاه مبل سازي (چوبي)</t>
  </si>
  <si>
    <t>لوازم تزئيني اتومبيل</t>
  </si>
  <si>
    <t>انبار كالاهاي متنوع</t>
  </si>
  <si>
    <t>جايگاه سوخت رساني گاز طبيعي CNG</t>
  </si>
  <si>
    <t>بافندگي</t>
  </si>
  <si>
    <t>مونتاژ ميز تلويزيون</t>
  </si>
  <si>
    <t>كارگاه توليد قطعات وسايط نقليه از پلاستيك</t>
  </si>
  <si>
    <t>انبار موكت</t>
  </si>
  <si>
    <t>ليتوگرافي</t>
  </si>
  <si>
    <t>نان فانتزي</t>
  </si>
  <si>
    <t>انبار فوم تزريقي</t>
  </si>
  <si>
    <t>انبار يونوليت</t>
  </si>
  <si>
    <t>انبار سيمان</t>
  </si>
  <si>
    <t>كارگاه قايق سازي چوبي</t>
  </si>
  <si>
    <t>انبار دستگاه تصفيه آب خانگي</t>
  </si>
  <si>
    <t>فروشگاه كپسول اكسيژن</t>
  </si>
  <si>
    <t>گلاب گيري سنتي</t>
  </si>
  <si>
    <t>گلاب گيري صنعتي</t>
  </si>
  <si>
    <t>زمين</t>
  </si>
  <si>
    <t>فروشگاه لوازم وتجهيزات ايمني</t>
  </si>
  <si>
    <t>فيلتر</t>
  </si>
  <si>
    <t>مخازن مازوت و گازوئيل</t>
  </si>
  <si>
    <t>چوب بري</t>
  </si>
  <si>
    <t>چوب فروشي</t>
  </si>
  <si>
    <t>بشكه فلزي</t>
  </si>
  <si>
    <t>بازيهاي كامپيوتري،كافي نت</t>
  </si>
  <si>
    <t>توليدتابلوي برق</t>
  </si>
  <si>
    <t>توليد لباسهاي يكبار مصرف پزشكي</t>
  </si>
  <si>
    <t>انبار اسباب بازي</t>
  </si>
  <si>
    <t>انبار پوششهاي سلولري</t>
  </si>
  <si>
    <t>انبار ماشين آلات كشاوزري</t>
  </si>
  <si>
    <t>روكش چوبي</t>
  </si>
  <si>
    <t>كارگاه آب نبات سازي</t>
  </si>
  <si>
    <t>شب رنگ سازي</t>
  </si>
  <si>
    <t>پخش مواد شوينده</t>
  </si>
  <si>
    <t>شير الات پنوماتيك</t>
  </si>
  <si>
    <t>فروش شيلنگهاي فشار قوي</t>
  </si>
  <si>
    <t>فروش قاب چوبي</t>
  </si>
  <si>
    <t>گوني دوزي</t>
  </si>
  <si>
    <t>فرقون سازي</t>
  </si>
  <si>
    <t>لوله هاي فولادي</t>
  </si>
  <si>
    <t>كارگاه نبات سازي</t>
  </si>
  <si>
    <t>كارگاه تشك سازي</t>
  </si>
  <si>
    <t>كيوسك مطبوعات</t>
  </si>
  <si>
    <t>كارگاه آبكاري پلاستيك</t>
  </si>
  <si>
    <t>توليد ترانس صنعتي</t>
  </si>
  <si>
    <t>تابلو الكترونيكي تبليغاتي</t>
  </si>
  <si>
    <t>كارگاه مونتاژ دستگاههاي بسته بندي و سبزي خرد كني</t>
  </si>
  <si>
    <t>پرس شيلنگ</t>
  </si>
  <si>
    <t>كارگاه توليد بتن</t>
  </si>
  <si>
    <t>انبار ظروف يكبار مصرف</t>
  </si>
  <si>
    <t>توليد چوب لباسي فلزي</t>
  </si>
  <si>
    <t>كارگاه اتاق سازي فلزي</t>
  </si>
  <si>
    <t>كارگاه توليد ساعت ديواري</t>
  </si>
  <si>
    <t>كارگاه توليد فوم</t>
  </si>
  <si>
    <t>كارگاه توليد فوم و ابر پشت چسب دار</t>
  </si>
  <si>
    <t>عامل فروش قند و شكر</t>
  </si>
  <si>
    <t>انبار قند و شكر</t>
  </si>
  <si>
    <t>انبار لوازم يكبار مصرف پزشكي</t>
  </si>
  <si>
    <t>حكاكي با ليزر</t>
  </si>
  <si>
    <t>انبار موبايل</t>
  </si>
  <si>
    <t>انبار لوازم آرايشي و بهداشتي</t>
  </si>
  <si>
    <t>فروشگاه ابزارآلات و تجهيزات پزشكي</t>
  </si>
  <si>
    <t>كارگاه تزريق پلاستيك</t>
  </si>
  <si>
    <t>كارگاه مونتاژ آنتن</t>
  </si>
  <si>
    <t>فروشگاه لوازم هيدروليكي</t>
  </si>
  <si>
    <t>كارگاه گازسوزكردن خودرو</t>
  </si>
  <si>
    <t>انبار قطعات يدكي</t>
  </si>
  <si>
    <t>فروش سيستمهاي حفاظتي</t>
  </si>
  <si>
    <t>كارگاه چاپ روي شيرآلات</t>
  </si>
  <si>
    <t>انبار سيگار و تنباكو</t>
  </si>
  <si>
    <t>توليد مش هاي فلزي</t>
  </si>
  <si>
    <t>صندلي سازي فلزي</t>
  </si>
  <si>
    <t>فروشگاه لوازم يدكي</t>
  </si>
  <si>
    <t>كارگاه شيشه بري</t>
  </si>
  <si>
    <t>كارگاه توليد پشتي</t>
  </si>
  <si>
    <t>كارگاه توليد كاور پشتي</t>
  </si>
  <si>
    <t>سالن همايش</t>
  </si>
  <si>
    <t>نقشه زني و طراحي براي دستگاههاي بافندگي</t>
  </si>
  <si>
    <t>ساختمان پاساژ تجاري</t>
  </si>
  <si>
    <t>كارگاه درب پوش فلزي</t>
  </si>
  <si>
    <t>كارگاه ريسندگي نخ</t>
  </si>
  <si>
    <t>انبار كود شيميايي</t>
  </si>
  <si>
    <t>كارگاه كيف سازي و چمدان سازي چرمي</t>
  </si>
  <si>
    <t>تأسيسيات آبرساني</t>
  </si>
  <si>
    <t>كارگاه تجهيزات پزشكي</t>
  </si>
  <si>
    <t>كارگاه شمس آلومينيوم</t>
  </si>
  <si>
    <t>كارگاه وسايل كمك آموزشي</t>
  </si>
  <si>
    <t>فروشگاه وسايل كمك آموزشي</t>
  </si>
  <si>
    <t>فروشگاه مواد اوليه چاپ</t>
  </si>
  <si>
    <t>كارگاه آبكاري</t>
  </si>
  <si>
    <t>كارگاه توليد رنگدانه هاي پلاستيك</t>
  </si>
  <si>
    <t>كارگاه شمش آلومينيوم</t>
  </si>
  <si>
    <t>انبار چيني و بلور</t>
  </si>
  <si>
    <t>ساختمان پرنده فروشي</t>
  </si>
  <si>
    <t>كارگاه توليد درب هاي كركره اي فروشگاه</t>
  </si>
  <si>
    <t>چاپ روي بنر</t>
  </si>
  <si>
    <t>فروش و تعمير ماشينهاي اداري</t>
  </si>
  <si>
    <t>كارگاه تريكو بافي</t>
  </si>
  <si>
    <t>اماكن متبركه</t>
  </si>
  <si>
    <t>نصب تجهيزات داخلي آمبولانس</t>
  </si>
  <si>
    <t>مركز معاينه فني اتومبيل</t>
  </si>
  <si>
    <t>فروشگاه كالاي خواب</t>
  </si>
  <si>
    <t>كارگاه كابينت سازي فلزي با رنگ</t>
  </si>
  <si>
    <t>كارگاه توري سازي فلزي</t>
  </si>
  <si>
    <t>فروشگاه محصولات فرهنگي</t>
  </si>
  <si>
    <t>فروشگاه يونوليت</t>
  </si>
  <si>
    <t>كارگاه رنگ كاري قطعات پلاستيكي خودرو</t>
  </si>
  <si>
    <t>كارگاه توليد ماشين آلات</t>
  </si>
  <si>
    <t>سورتينگ ميوه</t>
  </si>
  <si>
    <t>مركز تفريحي</t>
  </si>
  <si>
    <t>فروشگاه دستگاه تصفيه آب خانگي</t>
  </si>
  <si>
    <t>احداث شبكه آبياري و زه كشي</t>
  </si>
  <si>
    <t>انبار لوازم و تجهيزات شركت گاز</t>
  </si>
  <si>
    <t>كارگاه سوهان پزي</t>
  </si>
  <si>
    <t>كارگاه توليد گز</t>
  </si>
  <si>
    <t>انبار پي وي سي</t>
  </si>
  <si>
    <t>انبار وسائل فلزي</t>
  </si>
  <si>
    <t>فروش لوازم برقي و الكتريكي</t>
  </si>
  <si>
    <t>فروش يخچال و فريزر صنعتي</t>
  </si>
  <si>
    <t>فروش مانكن</t>
  </si>
  <si>
    <t>انبار سنگ مصنوعي</t>
  </si>
  <si>
    <t>فروش موبايل و لوازم جانبي موبايل</t>
  </si>
  <si>
    <t>دفتر خدمات گاز رساني</t>
  </si>
  <si>
    <t>كارگاه توليد و مونتاژ شيرآلات</t>
  </si>
  <si>
    <t>فروش ميز تلويزيون</t>
  </si>
  <si>
    <t>ساختمان هاي در دست احداث مسكوني،اداري و خدماتي</t>
  </si>
  <si>
    <t>آميل هيدريد</t>
  </si>
  <si>
    <t>استات  آ ميل</t>
  </si>
  <si>
    <t>استارين</t>
  </si>
  <si>
    <t>الكلهاي آميل ( بجز نوع سوم )</t>
  </si>
  <si>
    <t>انيدريد استيك</t>
  </si>
  <si>
    <t>انيلين</t>
  </si>
  <si>
    <t>بوتيل بو تيريت</t>
  </si>
  <si>
    <t>پر  اكسيد  سرب</t>
  </si>
  <si>
    <t>تركيبات  نيتر وژني بجز مواد منفجره و نيتروسلولز</t>
  </si>
  <si>
    <t>تريبين</t>
  </si>
  <si>
    <t>دي اسيد سيانيت ، دي فنيل متان</t>
  </si>
  <si>
    <t>دي كايد دو نفتالين ( نفتالين  كلرينه شده )</t>
  </si>
  <si>
    <t>دي كرومات پتاسيم</t>
  </si>
  <si>
    <t>دي متيل نيتر و سونيلين</t>
  </si>
  <si>
    <t>سنگ  آهك</t>
  </si>
  <si>
    <t>سولفور كلريد</t>
  </si>
  <si>
    <t>سولفيد ها ( بجز سولفيد فسفر كه در فهرست مواد بسيار خطرناك درج گرديده است )</t>
  </si>
  <si>
    <t>سولفات دي اتيل</t>
  </si>
  <si>
    <t>فسفر بي شكل يا برنگ  قرمز</t>
  </si>
  <si>
    <t>فنل  (  اسيد كربوليك )</t>
  </si>
  <si>
    <t>فورفور آلد ئيد</t>
  </si>
  <si>
    <t>كافور</t>
  </si>
  <si>
    <t>كلرو فرم</t>
  </si>
  <si>
    <t>كلروبنزن</t>
  </si>
  <si>
    <t>كلريد آلومينيوم</t>
  </si>
  <si>
    <t>كلريد سولفوريل</t>
  </si>
  <si>
    <t>كلريد تيونيل</t>
  </si>
  <si>
    <t>كلسيم سيا ناميد</t>
  </si>
  <si>
    <t>كوپرا</t>
  </si>
  <si>
    <t>گاز متراكم  شده آرگون</t>
  </si>
  <si>
    <t>گاز متراكم شده استيلن</t>
  </si>
  <si>
    <t>گاز متراكم شده اكسيد نيترو</t>
  </si>
  <si>
    <t>گاز متراكم شده دي اكسيد نيترو</t>
  </si>
  <si>
    <t>گاز متراكم شده دي اكسيد سولفو</t>
  </si>
  <si>
    <t>گاز متراكم شده فريون و آركتون</t>
  </si>
  <si>
    <t>گاز متراكم شده نئون</t>
  </si>
  <si>
    <t>گاز متراكم شده نيتروژن</t>
  </si>
  <si>
    <t>گاز متراكم شده هليم</t>
  </si>
  <si>
    <t>گاز متراكم شده  هوا</t>
  </si>
  <si>
    <t>گلفون ( راسين)</t>
  </si>
  <si>
    <t>محلول آمونياك</t>
  </si>
  <si>
    <t>نفت سفيد</t>
  </si>
  <si>
    <t>نفتالين</t>
  </si>
  <si>
    <t>هيدرواكسيد  پتاسيم  (  پتاس  سوز آور )</t>
  </si>
  <si>
    <t>هيدروكسيد  سديم  (  سود سوز آ ور  )</t>
  </si>
  <si>
    <t>هيدرو سولفيت  سديم</t>
  </si>
  <si>
    <t>انبار مواد شيميايي خطرناك</t>
  </si>
  <si>
    <t>محلول آب اكسيژنه ( بابيش از  40 درصد آب اكسيژنه )</t>
  </si>
  <si>
    <t>اتيل  استات</t>
  </si>
  <si>
    <t>اتيل بنزن</t>
  </si>
  <si>
    <t>اتيل بو تيرات</t>
  </si>
  <si>
    <t>استالدئيد</t>
  </si>
  <si>
    <t>استات فينل</t>
  </si>
  <si>
    <t>استيل</t>
  </si>
  <si>
    <t>اسيد كروميك</t>
  </si>
  <si>
    <t>اسيد هيدروديك</t>
  </si>
  <si>
    <t>اسيد هيدرو بروميك</t>
  </si>
  <si>
    <t>اسيد  هيد رو كلريد</t>
  </si>
  <si>
    <t>اسيد هيدرو سيانيك</t>
  </si>
  <si>
    <t>اسيد هيد رو فلوريك</t>
  </si>
  <si>
    <t>اسيد پر كلريك</t>
  </si>
  <si>
    <t>اسيد سولفوريك</t>
  </si>
  <si>
    <t>اسيد فسفريك</t>
  </si>
  <si>
    <t>اسيد نيتريك</t>
  </si>
  <si>
    <t>اكرولئين</t>
  </si>
  <si>
    <t>اكسيد اتيلن</t>
  </si>
  <si>
    <t xml:space="preserve"> الكلهاي  اميل</t>
  </si>
  <si>
    <t>الكلهاي  اتيل</t>
  </si>
  <si>
    <t>الكلهاي متيل</t>
  </si>
  <si>
    <t>الكلهاي  بوتيل</t>
  </si>
  <si>
    <t>الكلهاي پروپيل</t>
  </si>
  <si>
    <t>باريم</t>
  </si>
  <si>
    <t>بنز آلد ئيد</t>
  </si>
  <si>
    <t>بوتيل استات</t>
  </si>
  <si>
    <t>پتاسيم</t>
  </si>
  <si>
    <t>پر اكسيد ها ( بجز  اكسيد سرب كه در فهرست خطر ناك درج گرديده است )</t>
  </si>
  <si>
    <t>پنتا سولفيد فسفر</t>
  </si>
  <si>
    <t>پودر آلومينيوم</t>
  </si>
  <si>
    <t>پودر  منيزيم</t>
  </si>
  <si>
    <t>پودر يا خاكستر  روي</t>
  </si>
  <si>
    <t>حلالها و محلولها ي پيروكسيل</t>
  </si>
  <si>
    <t>تري كلرايد فسفر</t>
  </si>
  <si>
    <t>دي اتيلامين</t>
  </si>
  <si>
    <t>دي كلرو اتيلن</t>
  </si>
  <si>
    <t>در نيتروبنزن</t>
  </si>
  <si>
    <t>دي نيترو كلرو بنزن</t>
  </si>
  <si>
    <t>دي سولفيد كربن</t>
  </si>
  <si>
    <t>زايلين و جانشين زايلين با درجه  اشتعال زير 23 درجه سانتيگراد</t>
  </si>
  <si>
    <t>سديم</t>
  </si>
  <si>
    <t>سولفيد فسفر</t>
  </si>
  <si>
    <t>سلولويد (  شامل تراشه ها )</t>
  </si>
  <si>
    <t>فسفر زرد يا سفيد</t>
  </si>
  <si>
    <t>فسفيد كلسيم</t>
  </si>
  <si>
    <t>كاربيت آلومينيوم</t>
  </si>
  <si>
    <t>كاربيت كلسيم</t>
  </si>
  <si>
    <t>كلريد آميل</t>
  </si>
  <si>
    <t>كلسيم  ( بجز  كلسيم سيا ناميد كه در فهرست  مواد خطر ناك  درج شده است )</t>
  </si>
  <si>
    <t>كلسيم سيلي سايد</t>
  </si>
  <si>
    <t>كلرواستيل و پركلرو استيل</t>
  </si>
  <si>
    <t>كلو لودين</t>
  </si>
  <si>
    <t>كرونتالدئيد ها</t>
  </si>
  <si>
    <t>ليتيوم</t>
  </si>
  <si>
    <t>متيل اتيل كتن</t>
  </si>
  <si>
    <t>متيل فرميت</t>
  </si>
  <si>
    <t>انبار مواد شيميايي بسيار خطرناك</t>
  </si>
  <si>
    <t>انبار حاوي مواد شيميايي</t>
  </si>
  <si>
    <t>كارخانه تهيه محصولات و فرآورده هاي لبني (شير،ماست،كره، پنيرو بستني )</t>
  </si>
  <si>
    <t>كارخانه تهيه كمپوت و كنسرو  و مربا و ترشي و رب و شربت</t>
  </si>
  <si>
    <t>كارخانه تهيه كنسرو ماهي و ساير محصولات غذايي دريايي</t>
  </si>
  <si>
    <t>كارخانه توليد فرآورده هاي گوشتي ( كالباس و سوسيس و همبرگر )</t>
  </si>
  <si>
    <t>كارخانه تصفيه روغن</t>
  </si>
  <si>
    <t>كارخانه  آرد سازي  ( با  تهويه )</t>
  </si>
  <si>
    <t>كارخانه آرد سازي  ( بدون  تهويه )</t>
  </si>
  <si>
    <t>كارخانه برنج پاك كني</t>
  </si>
  <si>
    <t>كارخانه شاليكوبي</t>
  </si>
  <si>
    <t>كارخانه  ادويه  سا بي</t>
  </si>
  <si>
    <t>كارخانه نان ماشيني  و فانتزي</t>
  </si>
  <si>
    <t>كارخانه رشته  و ماكاروني سازي</t>
  </si>
  <si>
    <t>نانوائي  معمولي</t>
  </si>
  <si>
    <t>كارخانه بيسكويت  سازي</t>
  </si>
  <si>
    <t>كارخانه  قند و شكر</t>
  </si>
  <si>
    <t>كارخانه كاكا ئو و شكلات  سازي</t>
  </si>
  <si>
    <t>كارخانه  توليد شيريني و كلو چه</t>
  </si>
  <si>
    <t>كارخانه آدامس  سازي</t>
  </si>
  <si>
    <t>كارخانه توليد  نبات  و آب نبات</t>
  </si>
  <si>
    <t>كارخانه تو ليد  گز</t>
  </si>
  <si>
    <t>كارخانه توليد  گلوكز  و نشاسته</t>
  </si>
  <si>
    <t>توليد حلوا شكري</t>
  </si>
  <si>
    <t>كارخانه چيپس و پفك</t>
  </si>
  <si>
    <t>كارخانه  خشكبار شوئي  و آجيل  پزي</t>
  </si>
  <si>
    <t>كارخانه  يخ  سازي</t>
  </si>
  <si>
    <t>كارخانه  چاي  مخلوط  كني</t>
  </si>
  <si>
    <t>كارخانه  چاي  خشك  كني  با  تهويه</t>
  </si>
  <si>
    <t>كارخانه جات چاي خشك كني بدون تهويه</t>
  </si>
  <si>
    <t>كارخانه  تهيه خوراك  دام  و طيور</t>
  </si>
  <si>
    <t>مكمل غذايي طيور</t>
  </si>
  <si>
    <t>توليد عصاره  و شربت و آبميوه</t>
  </si>
  <si>
    <t>كارخانه نوشابه هاي غير الكلي و آبهاي معدني و گاز دار</t>
  </si>
  <si>
    <t>توليد  سيگار  همراه  با ساخت  فيلتر</t>
  </si>
  <si>
    <t>توليد  سيگار  بدون  ساخت   فيلتر</t>
  </si>
  <si>
    <t>كارخانه  پرده دوزي</t>
  </si>
  <si>
    <t>كارخانه  پتو بافي</t>
  </si>
  <si>
    <t>كارخانه  زيپ سازي  از  مواد  پلاستيك</t>
  </si>
  <si>
    <t>كارخانه  زيپ سازي از  پارچه   و فلز</t>
  </si>
  <si>
    <t>كارخانه  چادر  دوزي   و خيمه  دوزي</t>
  </si>
  <si>
    <t>كارخانه كشبافي و تريكو بافي</t>
  </si>
  <si>
    <t>كارخانه جوراب  بافي</t>
  </si>
  <si>
    <t>كارخانه فرش  ماشيني</t>
  </si>
  <si>
    <t>كارخانه  موكت  سازي</t>
  </si>
  <si>
    <t>كارخانه قاليشوئي</t>
  </si>
  <si>
    <t>كارخانه  گليم  و جاجيم  و خورجين بافي</t>
  </si>
  <si>
    <t>كارگاه  قالي بافي</t>
  </si>
  <si>
    <t>كارخانه  پشم شوئي</t>
  </si>
  <si>
    <t>كارخانه  توليد پود  و چله  قالي</t>
  </si>
  <si>
    <t>كارخانه  طناب بافي</t>
  </si>
  <si>
    <t>كارخانه  حوله بافي</t>
  </si>
  <si>
    <t>كارخانه دستكش دوزي  ( بافتني - منسوجات)</t>
  </si>
  <si>
    <t>كارخانه  تشك سازي</t>
  </si>
  <si>
    <t>كارخانه ريسندگي  با  رنگ</t>
  </si>
  <si>
    <t>كارخانه  ريسندگي  بيرنگ</t>
  </si>
  <si>
    <t>كارخانه  بافندگي</t>
  </si>
  <si>
    <t>كارخانه  ريسندگي  و با فندگي و تكميل منسوجات</t>
  </si>
  <si>
    <t>كارخانه  توليد  كاموا  و قرقره</t>
  </si>
  <si>
    <t>كارخانه  ابريشم  طبيعي و نوغان</t>
  </si>
  <si>
    <t>كارخانه  برزنت  سازي</t>
  </si>
  <si>
    <t>كارخانه  پنبه  پاك  كني</t>
  </si>
  <si>
    <t>كارخانه چاپ  نقش  پارچه و خشك كردن  آن</t>
  </si>
  <si>
    <t>كارگاه حلاجي پنبه و پشم</t>
  </si>
  <si>
    <t>كارخانه كلاه دوزي</t>
  </si>
  <si>
    <t>كارخانه توليد پوشاك غير از كفش : لباسدوزي - پيراهن دوزي</t>
  </si>
  <si>
    <t>كارگاه خياطي  ،  گلدوزي</t>
  </si>
  <si>
    <t>كارخانه چرمسازي  طبيعي</t>
  </si>
  <si>
    <t>كارخانه  دستكش  دوزي  چرمي</t>
  </si>
  <si>
    <t>چرم سازي مصنوعي</t>
  </si>
  <si>
    <t>كارخانه   كيف  ساز ي  و چمدان سازي چرمي</t>
  </si>
  <si>
    <t>كفشدوزي (  چرمي )</t>
  </si>
  <si>
    <t>كفشدوزي  (  پارچه اي )</t>
  </si>
  <si>
    <t>جاروب سازي</t>
  </si>
  <si>
    <t>كارگاه  دكور سازي و كمد سازي</t>
  </si>
  <si>
    <t>كارگاه اطاقك سازي ( چوبي)</t>
  </si>
  <si>
    <t>كارگاه قايق سازي ( چوبي )</t>
  </si>
  <si>
    <t>كارگاه صندوق سازي ( چوبي )</t>
  </si>
  <si>
    <t>كارگاه صندلي سازي ( چوبي )</t>
  </si>
  <si>
    <t>كارگاه كابينت سازي ( چوبي )</t>
  </si>
  <si>
    <t>كارگاه قاب سازي ( چوبي )</t>
  </si>
  <si>
    <t>كارگاه كفپوش سازي (  چوبي )</t>
  </si>
  <si>
    <t>كارخانه سازنده در و پنجره چوبي</t>
  </si>
  <si>
    <t>كارخانه تهيه كننده ، چوب پنبه</t>
  </si>
  <si>
    <t>كارخانه سازنده ويترين و پارتيشنهاي چوبي</t>
  </si>
  <si>
    <t>كارخانه مداد ساز ي</t>
  </si>
  <si>
    <t>كارخانه پوشال سازي</t>
  </si>
  <si>
    <t>كارخانه كبريت سازي</t>
  </si>
  <si>
    <t>كارخانه هاي چوب بري و رنده كاري</t>
  </si>
  <si>
    <t>كارخانه تخته سه لايي فشرده و فيبر و روكش چوبي</t>
  </si>
  <si>
    <t>كارخانه سازنده چوبهاي تزئيني</t>
  </si>
  <si>
    <t>كارگاه مبل سازي ( چوبي )</t>
  </si>
  <si>
    <t>كارگاه رويه كشي مبل</t>
  </si>
  <si>
    <t>توليد ظروف و جعبه هاي كاغذي و مقوائي</t>
  </si>
  <si>
    <t>كارگاه جعبه سازي</t>
  </si>
  <si>
    <t>ظروف و ورق يكبار مصرف</t>
  </si>
  <si>
    <t>دستمال كاغذي و لوازم بهداشتي كاغذي</t>
  </si>
  <si>
    <t>كارخانه شانه سازي تخم مرغ</t>
  </si>
  <si>
    <t>كارخانه سازنده كاغذ ديواري</t>
  </si>
  <si>
    <t>كارخانه تهيه كننده سمباده</t>
  </si>
  <si>
    <t>كارخانه دفتر سازي</t>
  </si>
  <si>
    <t>توليد خمير كاغذ ، كاغذ و مقوا</t>
  </si>
  <si>
    <t>توليد كاغذ و مقوا</t>
  </si>
  <si>
    <t>كارخانه كلاسور سازي</t>
  </si>
  <si>
    <t>كليشه سازي</t>
  </si>
  <si>
    <t>چاپ روي نايلون و پلاستيك صنعتي</t>
  </si>
  <si>
    <t>كارخانه تهيه  اكسيژن مايع</t>
  </si>
  <si>
    <t>كارخانه  تهيه  الكترود</t>
  </si>
  <si>
    <t>كارخانه  توليد  پي ، وي ، سي</t>
  </si>
  <si>
    <t>كارخانه توليد مواد شيميايي خطرناك(بشرح ضميمه ش5)</t>
  </si>
  <si>
    <t>كارخانه توليد مواد شيميايي بسيار خطرناك</t>
  </si>
  <si>
    <t>توليد مواد افزودني شيميايي</t>
  </si>
  <si>
    <t>كارخانه توليد كود شيميايي و سموم دفع آفات</t>
  </si>
  <si>
    <t>كارخانه توليد حشره كش  ها</t>
  </si>
  <si>
    <t>كارخانه   چسب  سازي</t>
  </si>
  <si>
    <t>كارخانه اسفنج سازي و دانلو پيلو</t>
  </si>
  <si>
    <t>كارخانه  يونو ليت  سازي ( پلاستو فوم )</t>
  </si>
  <si>
    <t>كارخانه توليد پلي اتيلن</t>
  </si>
  <si>
    <t>چيپس پلي استر</t>
  </si>
  <si>
    <t>كيسه هاي پلي پروپلين</t>
  </si>
  <si>
    <t>توليد مواد اوليه الياف مصنوعي</t>
  </si>
  <si>
    <t>كارخانه دارو سازي</t>
  </si>
  <si>
    <t>كارخانه  توليد  كننده انواع  سموم  و داروهاي دامي</t>
  </si>
  <si>
    <t>كارخانه تقطير  الكل</t>
  </si>
  <si>
    <t>كارخانه سازنده پودر رختشويي-مايع ظرفشويي-مواد پاك كننده</t>
  </si>
  <si>
    <t>كارخانه توليد عطر و ادوكلن ( غير از اسپري )</t>
  </si>
  <si>
    <t>كارخانه توليد عطر و ادكلن  ( بشكل  اسپري )</t>
  </si>
  <si>
    <t>كارخانه صابون سازي ، خمير دندان و خمير ريش</t>
  </si>
  <si>
    <t>كارخانه توليد لوازم آرايشي بهداشتي</t>
  </si>
  <si>
    <t>كارخانه آبكاري  آلو مينيوم</t>
  </si>
  <si>
    <t>كارخانه  آب فلز كاري و آب نقره كاري</t>
  </si>
  <si>
    <t>كارخانه  جوهر سازي ( مركب  سازي )</t>
  </si>
  <si>
    <t>كارخانه  نايلون سازي</t>
  </si>
  <si>
    <t>توليد رنگ  و روغن  جلا  و لاك   الكل</t>
  </si>
  <si>
    <t>كارخانه  توليد  يخ  خشك</t>
  </si>
  <si>
    <t>توليد مواد شميايي چرم سازي و نساجي</t>
  </si>
  <si>
    <t>طراحي اسكله هاي نفتي(پيمانكار صنعت نفت)</t>
  </si>
  <si>
    <t>پترو شيمي</t>
  </si>
  <si>
    <t>ساخت اسكله و سكوهاي نفتي</t>
  </si>
  <si>
    <t>كارخانه توليد مواد نفتي غير از بنزين ، نفت ، گريس ، قير و   وازلين</t>
  </si>
  <si>
    <t>كارخانه توليد آسفالت</t>
  </si>
  <si>
    <t>كارخانه توليد  گرانيت</t>
  </si>
  <si>
    <t>كارخانه  توليد  كاربن  بلاك</t>
  </si>
  <si>
    <t>كارخانه قير سازي</t>
  </si>
  <si>
    <t>كارخانه لاستيك  سازي وسائل نقليه ، تاير و تيوپ</t>
  </si>
  <si>
    <t>كارخانه توليد رويه تشك  اتو مبيل</t>
  </si>
  <si>
    <t>كارخانه سازنده كفپوش و فرش لاستيكي</t>
  </si>
  <si>
    <t>كارخانه شيلنگ سازي</t>
  </si>
  <si>
    <t>كارخانه توليد كفش لاستيكي</t>
  </si>
  <si>
    <t>كارخانه گرانول سازي</t>
  </si>
  <si>
    <t>كارخانه دكمه سازي ( غير فلزي )</t>
  </si>
  <si>
    <t>كارخانه آلبوم سازي</t>
  </si>
  <si>
    <t>كارخانه سرنگ سازي پلاستيكي چ</t>
  </si>
  <si>
    <t>كارخانه قاب عينك سازي ( پلاستيكي )</t>
  </si>
  <si>
    <t>كارخانه  ملامين سازي</t>
  </si>
  <si>
    <t>كارخانه سازنده پلاستيك  فوم دار ، عايق فوم</t>
  </si>
  <si>
    <t>كارخانه پلاستيك  سازي</t>
  </si>
  <si>
    <t>قالب سازي جهت كارخانه پلاستيك</t>
  </si>
  <si>
    <t>عايق رطوبتي</t>
  </si>
  <si>
    <t>توليد CD</t>
  </si>
  <si>
    <t>كارخانه توليد چيني و سراميك</t>
  </si>
  <si>
    <t>كارخانه  مقره  سازي</t>
  </si>
  <si>
    <t>كارخانه شيشه سازي</t>
  </si>
  <si>
    <t>كارخانه توليد  اشياء شيشه اي و بلوري</t>
  </si>
  <si>
    <t>شيشه دو جداره (سكوريت)</t>
  </si>
  <si>
    <t>كارخانه آهك سازي</t>
  </si>
  <si>
    <t>كارخانه سيمان</t>
  </si>
  <si>
    <t>كارخانه گچ سازي</t>
  </si>
  <si>
    <t>كارخانه توليد تيرچه بلوك</t>
  </si>
  <si>
    <t>كارخانه تهيه قالبهاي سيماني</t>
  </si>
  <si>
    <t>كارخانه  توليد قطعات  پيش ساخته بتوني</t>
  </si>
  <si>
    <t>كارخانه توليد قطعات پيش ساخته سيماني</t>
  </si>
  <si>
    <t>كارخانه پشم  شيشه ( پنبه نسوز )</t>
  </si>
  <si>
    <t>كارخانه سنگ بري</t>
  </si>
  <si>
    <t>كارخانه سنگ كوبي</t>
  </si>
  <si>
    <t>كارخانه تهيه كننده پودر سنگ</t>
  </si>
  <si>
    <t>كارخانه تهيه شن و ماسه</t>
  </si>
  <si>
    <t>كارخانه توليد سنگ مصنوعي</t>
  </si>
  <si>
    <t>كارخانه توليد عايق فوم سخت (يوريتان)</t>
  </si>
  <si>
    <t>كارخانه توليد عايق هاي حرارتي با روكش كاغذ</t>
  </si>
  <si>
    <t>كارخانه توليد عايق رطوبتي</t>
  </si>
  <si>
    <t>كارخانه توليد عايق هاي حرارتي با روكش فويل</t>
  </si>
  <si>
    <t>كارخانه توليد عايق صدا</t>
  </si>
  <si>
    <t>كارخانه آجر سازي ماشيني</t>
  </si>
  <si>
    <t>كارخانه كاشي سازي و موزائيك سازي</t>
  </si>
  <si>
    <t>كوره آجر پزي</t>
  </si>
  <si>
    <t>كارخانه ذوب فلز و نورد آهن و فولاد</t>
  </si>
  <si>
    <t>كارخانه توليد اشياء چدني و ريخته گري</t>
  </si>
  <si>
    <t>كارخانه فلزكاري</t>
  </si>
  <si>
    <t>كارخانه جوشكاري</t>
  </si>
  <si>
    <t>كارخانه پروفيل سازي</t>
  </si>
  <si>
    <t>كارخانه سازنده مصنوعات استيل</t>
  </si>
  <si>
    <t>تخليص روي و سرب</t>
  </si>
  <si>
    <t>كارخانه توليد پانل فلزي</t>
  </si>
  <si>
    <t>كارخانه برش ورقه آهن</t>
  </si>
  <si>
    <t>توليد ديگهاي فولادي</t>
  </si>
  <si>
    <t>توليد ميلگرد فلزي</t>
  </si>
  <si>
    <t>توليد قابهاي فلزي</t>
  </si>
  <si>
    <t>توليد قطعات فورچ و آهنگري</t>
  </si>
  <si>
    <t>توليد قالبهاي صنعتي</t>
  </si>
  <si>
    <t>كارخانه تراشكاري 0.7</t>
  </si>
  <si>
    <t>قطعات فولادي</t>
  </si>
  <si>
    <t>توليد فرو سيليس</t>
  </si>
  <si>
    <t>ريخته گري</t>
  </si>
  <si>
    <t>توليد خازن</t>
  </si>
  <si>
    <t>فورجينگ و آبكاري اتصالات فلزي</t>
  </si>
  <si>
    <t>توليد اتصالات فلزي لوله</t>
  </si>
  <si>
    <t>كارخانه تهيه مصنوعات آلومينيومي</t>
  </si>
  <si>
    <t>كارخانه ذوب فلزات غير آهني</t>
  </si>
  <si>
    <t>كارخانه توليد شمش برنج</t>
  </si>
  <si>
    <t>توليد سولفور مس</t>
  </si>
  <si>
    <t>كارخانه قيچي سازي</t>
  </si>
  <si>
    <t>كارخانه توليد كارد و چنگال</t>
  </si>
  <si>
    <t>كارخانه توليد ابزارآلات فلزي</t>
  </si>
  <si>
    <t>كارخانه قفل سازي</t>
  </si>
  <si>
    <t>كارخانه پيچ و مهره و ميخ سازي</t>
  </si>
  <si>
    <t>كارخانه سازنده قوطي فلزي</t>
  </si>
  <si>
    <t>كارخانه بافت سيم توري</t>
  </si>
  <si>
    <t>كارخانه سازنده ظروف بهداشتي فلزي</t>
  </si>
  <si>
    <t>كارخانه سازنده شير و متعلقات لوله</t>
  </si>
  <si>
    <t>كارخانه  سازنده رادياتور هاي فلزي</t>
  </si>
  <si>
    <t>كارخانه بلبرينگ سازي</t>
  </si>
  <si>
    <t>كارخانه توليد گاو صندوق و خزانه</t>
  </si>
  <si>
    <t>كارخانه توليد كوره ، بخاري و ساير گرم كننده هاي غير برقي</t>
  </si>
  <si>
    <t>توليد لوله هاي گالوانيزه آب</t>
  </si>
  <si>
    <t>كارخانه توليد كابل</t>
  </si>
  <si>
    <t>توليد لوله هاي پوليكا</t>
  </si>
  <si>
    <t>توليد لوله هاي پليمري</t>
  </si>
  <si>
    <t>توليد لوله هاي پلي اتيلن و پلي پروپيلن</t>
  </si>
  <si>
    <t>توليد موتور هاي ديزلي</t>
  </si>
  <si>
    <t>كارخانه سازنده اجاق گاز</t>
  </si>
  <si>
    <t>كارخانه سازنده كپسول آتش نشاني</t>
  </si>
  <si>
    <t>كارخانه سازنده ماشين آلات و و سائل سنگين ساختماني و معدني</t>
  </si>
  <si>
    <t>بويلر روغني و بخار</t>
  </si>
  <si>
    <t>كارخانه سازنده ژنراتور و الكترو پمپ</t>
  </si>
  <si>
    <t>كارخانه كنتور سازي</t>
  </si>
  <si>
    <t>كارخانه سازنده دستگاههاي كامل جوشكاري  برقي</t>
  </si>
  <si>
    <t>كارخانه سازنده آسانسور ، ماشين آلات با لابرنده و بلند كننده و جرثقيل</t>
  </si>
  <si>
    <t>كارخانه توليد چرخ خياطي</t>
  </si>
  <si>
    <t>كارخانه سازنده يخچال  بدون واحد توليد فوم</t>
  </si>
  <si>
    <t>كارخانه سازنده يخچال با  واحد توليد فوم</t>
  </si>
  <si>
    <t>كارخانه سازنده كولر آبي</t>
  </si>
  <si>
    <t>كارخانه سازنده ماشينهاي ظرفشوئي و لباسشوئي</t>
  </si>
  <si>
    <t>كارخانه سازنده ماشين آلات چاپ و صحافي</t>
  </si>
  <si>
    <t>كارخانه سازنده وسائل خانگي برقي</t>
  </si>
  <si>
    <t>ماشين آلات صنعتي سنگين</t>
  </si>
  <si>
    <t>كمپرسور سازي</t>
  </si>
  <si>
    <t>كارخانه توليد پمپ صنعتي</t>
  </si>
  <si>
    <t>كارخانه توليد كولر اتومبيل</t>
  </si>
  <si>
    <t>كارخانه توليد و مونتاژ راديو ، تلويزيون ، ضبط صوت و گرامافون</t>
  </si>
  <si>
    <t>كارخانه  تلفن سازي</t>
  </si>
  <si>
    <t>كارخانه توليد صفحه گرامافون و نوار مغناطيسي</t>
  </si>
  <si>
    <t>كارخانه باطري سازي خشك</t>
  </si>
  <si>
    <t>كارخانه سازنده كابل و كليد و پريز</t>
  </si>
  <si>
    <t>كارخانه سازنده لامپ</t>
  </si>
  <si>
    <t>كارخانه سازنده درب  بازكن برقي</t>
  </si>
  <si>
    <t>توليد دستگاه پول شمار صنعتي</t>
  </si>
  <si>
    <t>كابل سازي</t>
  </si>
  <si>
    <t>كشتي و قايق سازي فايبرگلس(باستثناي لاستيكي و چوبي)</t>
  </si>
  <si>
    <t>كشتي سازي غير چوبي و لاستيكي</t>
  </si>
  <si>
    <t>كارخانه واگن سازي</t>
  </si>
  <si>
    <t>كارخانه خودروسازي بدون اتاق رنگ  و تشك سازي</t>
  </si>
  <si>
    <t>كارخانه خودرو سازي با اتاق رنگ</t>
  </si>
  <si>
    <t>كارخانه خودروسازي با اتاق رنگ و تشك سازي</t>
  </si>
  <si>
    <t>كارخانه تانكر سازي</t>
  </si>
  <si>
    <t>توليد مي لنگ و بادامك</t>
  </si>
  <si>
    <t>قطعات يدكي خودرو</t>
  </si>
  <si>
    <t>توليد تيپ هاي مختلف كاميون ، اتوبوس و ميني بوس</t>
  </si>
  <si>
    <t>مونتاژ و توليد انواع گاردان خودرو</t>
  </si>
  <si>
    <t>كارخانه دوچرخه سازي</t>
  </si>
  <si>
    <t>كارخانه  موتور سيكلت  سازي</t>
  </si>
  <si>
    <t>فروشگاه لوازم و قطعات يدكي</t>
  </si>
  <si>
    <t>قالب سازي قطعات خودرو</t>
  </si>
  <si>
    <t>توليد قواي محركه (انجين)</t>
  </si>
  <si>
    <t>كارخانه  سازنده  كالسكه بچه</t>
  </si>
  <si>
    <t>طراحي و توليد جعبه فرمان</t>
  </si>
  <si>
    <t>ساخت كمك فنر</t>
  </si>
  <si>
    <t>طراحي و ساخت قالب و پانل گيج</t>
  </si>
  <si>
    <t>توليد فنر</t>
  </si>
  <si>
    <t>دكمه سازي</t>
  </si>
  <si>
    <t>جوجه كشي و مرغداري و پرورش طيور</t>
  </si>
  <si>
    <t>دامداري</t>
  </si>
  <si>
    <t>پرورش ماهي،ميگو و آبزيان</t>
  </si>
  <si>
    <t>پرورش  گل  و نهال  و گياه</t>
  </si>
  <si>
    <t>توليد قطعات كامپيوتر</t>
  </si>
  <si>
    <t>تابلوي برق</t>
  </si>
  <si>
    <t>كارخانه توليد قاب CD و نوار</t>
  </si>
  <si>
    <t>فوم تزريقي</t>
  </si>
  <si>
    <t>پيمانكار نفت و گاز</t>
  </si>
  <si>
    <t>كارگاه قالب بندي ساختماني</t>
  </si>
  <si>
    <t>كارخانه روغن كشي از دانه پنبه</t>
  </si>
  <si>
    <t>كارخانه بسته بندي مواد غذايي</t>
  </si>
  <si>
    <t>فيلترهاي صنعتي</t>
  </si>
  <si>
    <t>پمپ گاز پر كني اتومبيل</t>
  </si>
  <si>
    <t>روغن موتور اتومبيل</t>
  </si>
  <si>
    <t>لوازم الكتريكي</t>
  </si>
  <si>
    <t>توليد نخ قلاب ماهيگيري</t>
  </si>
  <si>
    <t>لفاف هاي بسته بندي</t>
  </si>
  <si>
    <t>توليد ظروف تفلون</t>
  </si>
  <si>
    <t>توليد كمربند ايمني</t>
  </si>
  <si>
    <t>توليد لوازم و ابزار كشاورزي</t>
  </si>
  <si>
    <t>نيروگاهها</t>
  </si>
  <si>
    <t>لوازم تجهيزات پزشكي</t>
  </si>
  <si>
    <t>كارخانه توليد اسكاچ</t>
  </si>
  <si>
    <t>گاز پر كني</t>
  </si>
  <si>
    <t>توليد تهويه</t>
  </si>
  <si>
    <t>خانه پيش ساخته -توليد</t>
  </si>
  <si>
    <t>كارخانه توليد ترانس</t>
  </si>
  <si>
    <t>كارخانه توليد صندلي اتومبيل</t>
  </si>
  <si>
    <t>صنايع بسته بندي پلاستيكي(تيوپ و ظروف)</t>
  </si>
  <si>
    <t>كارخانه موكت سازي</t>
  </si>
  <si>
    <t>مواد اوليه شوينده و پاك كننده</t>
  </si>
  <si>
    <t>بخاري گازي</t>
  </si>
  <si>
    <t>تابلوهاي الكترونيكي(كامپيوتري)</t>
  </si>
  <si>
    <t>قالب سازي</t>
  </si>
  <si>
    <t>قطعات وسايط نقليه از پلاستيك</t>
  </si>
  <si>
    <t>كارخانه عروسك سازي</t>
  </si>
  <si>
    <t>توليد لوله فولادي</t>
  </si>
  <si>
    <t>توليد لوله هاي آزبست سيماني</t>
  </si>
  <si>
    <t>توليد قطعات پلاستيكي</t>
  </si>
  <si>
    <t>توليد قطعات لاستيكي</t>
  </si>
  <si>
    <t>توليد توپ پلاستيكي</t>
  </si>
  <si>
    <t>قالي بافي</t>
  </si>
  <si>
    <t>توليد مخزن فلزي</t>
  </si>
  <si>
    <t>توليد ورق فايبر گلاس</t>
  </si>
  <si>
    <t>پليمر سازي</t>
  </si>
  <si>
    <t>الياف پروپيلن</t>
  </si>
  <si>
    <t>آلومينيوم سازي</t>
  </si>
  <si>
    <t>قيتان بافي</t>
  </si>
  <si>
    <t>توليد الياف مصنوعي</t>
  </si>
  <si>
    <t>تيوپ لامينت</t>
  </si>
  <si>
    <t>ساخت قطعات فلزي خودرو</t>
  </si>
  <si>
    <t>توليد مواد غذايي</t>
  </si>
  <si>
    <t>گوني بافي</t>
  </si>
  <si>
    <t>آب فلز كاري</t>
  </si>
  <si>
    <t>توليد پارافين</t>
  </si>
  <si>
    <t>ماشين آلات بسته بندي</t>
  </si>
  <si>
    <t>كارخانه توليد سيم ظرفشويي</t>
  </si>
  <si>
    <t>توليد كانال كولر</t>
  </si>
  <si>
    <t>كارخانه توليد اسانس محلول</t>
  </si>
  <si>
    <t>توليد لوله PVC</t>
  </si>
  <si>
    <t>رزين فرم آلدئيد</t>
  </si>
  <si>
    <t>لوله خرطومي پلاستيكي</t>
  </si>
  <si>
    <t>كارخانه توليد قطعات الكترونيكي اتومبيل</t>
  </si>
  <si>
    <t>توليد كاشي و سراميك (ديوار - كف)</t>
  </si>
  <si>
    <t>صنايع بسته بندي فلزي با چاپ نقش (تيوپ و ظروف)</t>
  </si>
  <si>
    <t>واكس كفش</t>
  </si>
  <si>
    <t>كارخانه زيره پاكني</t>
  </si>
  <si>
    <t>كاغذ حساس و مواد ظهور</t>
  </si>
  <si>
    <t>هواپيما سازي</t>
  </si>
  <si>
    <t>توليد چاي كيسه اي</t>
  </si>
  <si>
    <t>كارخانه توليد گرافيت</t>
  </si>
  <si>
    <t>توليد چراغ اتومبيل</t>
  </si>
  <si>
    <t>توليد قطعات لاستيكي خودرو</t>
  </si>
  <si>
    <t>كارخانه توليد اسباب بازي</t>
  </si>
  <si>
    <t>توليد فيلم وزينك</t>
  </si>
  <si>
    <t>پوكه معدني</t>
  </si>
  <si>
    <t>توليد مارك كريستالي</t>
  </si>
  <si>
    <t>توليد درب و پنجره از پي وي سي</t>
  </si>
  <si>
    <t>كارخانه كابينت سازي چوبي MDF</t>
  </si>
  <si>
    <t>كارخانه مصنوعات چوبي</t>
  </si>
  <si>
    <t>توليد اسكلت فلزي</t>
  </si>
  <si>
    <t>توليد شمش روي</t>
  </si>
  <si>
    <t>سوله سازي</t>
  </si>
  <si>
    <t>بازيافت خودرو</t>
  </si>
  <si>
    <t>چاپ و بسته بندي</t>
  </si>
  <si>
    <t>توليد بخاري وسائط نقليه</t>
  </si>
  <si>
    <t>توليد لوازم فرفورژه</t>
  </si>
  <si>
    <t>توليد قطعات لوازم تراشكاري</t>
  </si>
  <si>
    <t>كارخانه توليد رنگ به صورت پودر</t>
  </si>
  <si>
    <t>كارخانه توليد خودكار</t>
  </si>
  <si>
    <t>بازيافت زباله</t>
  </si>
  <si>
    <t>توليد آجر نسوز</t>
  </si>
  <si>
    <t>ورق گالوانيزه</t>
  </si>
  <si>
    <t>كنستانتره سرب و روي</t>
  </si>
  <si>
    <t>بسته بندي تنباكو</t>
  </si>
  <si>
    <t>توليد انواع روغن موتور</t>
  </si>
  <si>
    <t>توليد لعاب</t>
  </si>
  <si>
    <t>كارخانه توليد پوشاك</t>
  </si>
  <si>
    <t>توليد لوله و اتصالات فايبر گلاس</t>
  </si>
  <si>
    <t>توليد ماشين آلات</t>
  </si>
  <si>
    <t>توليد اسباب بازي</t>
  </si>
  <si>
    <t>توليد مواد بيولوژيكي</t>
  </si>
  <si>
    <t>تصفيه آب</t>
  </si>
  <si>
    <t>توليد پره توربين هاي گازي</t>
  </si>
  <si>
    <t>مونتاژ قطعات الكترونيكي</t>
  </si>
  <si>
    <t>ايزوگام</t>
  </si>
  <si>
    <t>توليد روكش صندلي اتومبيل</t>
  </si>
  <si>
    <t>توليد خمير بازي</t>
  </si>
  <si>
    <t>صابون سازي</t>
  </si>
  <si>
    <t>توليد مواد اوليه پلاستيك</t>
  </si>
  <si>
    <t>توليد قارچ</t>
  </si>
  <si>
    <t>توليد وسائل يكبار مصرف پزشكي</t>
  </si>
  <si>
    <t>توليد انواع رنگهاي صنعتي و ساختماني</t>
  </si>
  <si>
    <t>توليد نمك</t>
  </si>
  <si>
    <t>مواد شيميايي معدني</t>
  </si>
  <si>
    <t>ششتشو و بسته بندي روده</t>
  </si>
  <si>
    <t>كارخانه اتاق سازي فلزي</t>
  </si>
  <si>
    <t>توليد نخ پلاستيكي</t>
  </si>
  <si>
    <t>كارخانه توليد ابزار آلات</t>
  </si>
  <si>
    <t>توليد لوله هاي GRP</t>
  </si>
  <si>
    <t>كارخانه توليد لوح فشرده خام</t>
  </si>
  <si>
    <t>توليد رنگهاي سلولزي باالياف</t>
  </si>
  <si>
    <t>توليد درب و پنجره آلومينيومي</t>
  </si>
  <si>
    <t>كارخانه توليد سيگار و تنباكو</t>
  </si>
  <si>
    <t>توليد قارچ با كمپوست</t>
  </si>
  <si>
    <t>كارخانه كيف سازي و چمدان سازي چرمي</t>
  </si>
  <si>
    <t>كارخانه توليد عرقيات گياهي</t>
  </si>
  <si>
    <t>توليد ورق هاي پليمري</t>
  </si>
  <si>
    <t>توليد ظروف شيشه اي</t>
  </si>
  <si>
    <t>توليد مواد شوينده و پاك كننده</t>
  </si>
  <si>
    <t>فروشگاه گياهان دارويي</t>
  </si>
  <si>
    <t>توليد ابر و اسفنج</t>
  </si>
  <si>
    <t>ساخت ديوارهاي پنلي</t>
  </si>
  <si>
    <t>صمغهاي بالزام</t>
  </si>
  <si>
    <t>صمغهاي معطر</t>
  </si>
  <si>
    <t>كريوسوت</t>
  </si>
  <si>
    <t>تعمير  الكترو موتور  و دينام  پيچي</t>
  </si>
  <si>
    <t>پوشش های اضافی :                                   نرخ در هزار</t>
  </si>
  <si>
    <t xml:space="preserve">پيش از صدور بازديد شود </t>
  </si>
  <si>
    <t>صدور بيمه نامه مجاز نمي باشد</t>
  </si>
  <si>
    <t>نياز به مجوز مديريت آتش سوزي پيش از بازديد دارد</t>
  </si>
  <si>
    <t>نياز به مجوز  مديريت آتش سوزي پيش از بازديد دارد.</t>
  </si>
  <si>
    <t>نياز به مجوز  مديريت آتش سوزي پيش از بازديد دارد</t>
  </si>
  <si>
    <t>نياز به بازديد ندارد</t>
  </si>
  <si>
    <t>تا سقف 000ر000ر500ریال بدون بازدید صادر و برایسرمایه بالاتر بازدید شود</t>
  </si>
  <si>
    <t>تا سقف 000ر000ر500ریال بدون بازدید صادر و برای سرمایه بالاتر بازدید شود</t>
  </si>
  <si>
    <t>نیاز به بازدید ندارد</t>
  </si>
  <si>
    <t xml:space="preserve">پیش از صدور بازدید شود </t>
  </si>
  <si>
    <t>پیش از صدور بازدید شود - موجودی خون تحت پوشش نمیباشد.</t>
  </si>
  <si>
    <t>تا سقف 000ر000ر700 ریال بدون بازدید صادر و برایسرمایه بالاتر بازدید شود</t>
  </si>
  <si>
    <t>تا سقف 000ر000ر500 ریال بدون بازدید صادر و برایسرمایه بالاتر بازدید شود</t>
  </si>
  <si>
    <t>تا سقف 000ر000ر700ریال بدون بازدید صادر و برایسرمایه بالاتر بازدید شود</t>
  </si>
  <si>
    <t>تا سقف 000ر000ر300ریال بدون بازدید صادر و برایسرمایه بالاتر بازدید شود</t>
  </si>
  <si>
    <t>تا سقف 000ر000ر500ريال بدون بازديد صادر و برای سرمايه بالاتر بازديد شود</t>
  </si>
  <si>
    <t>تا سقف 000ر000ر700 ريال بدون بازديد صادر و برای سرمايه بالاتر بازديد شود</t>
  </si>
  <si>
    <t>پیش از صدور بازدید شود</t>
  </si>
  <si>
    <t>نیاز به بازدید ندارد- موجودی تحت پوشش قرار نمیگیرد.</t>
  </si>
  <si>
    <t>تا سقف 0000ر000ر700 ریال بدون بازدید صادر و برایسرمایه بالاتر بازدید شود</t>
  </si>
  <si>
    <t>تا سقف 000ر000ر500ريال بدون بازديد صادر و براي سرمايه بالاتر بازديد شود</t>
  </si>
  <si>
    <t>نياز به بازديد ندارد- موجودي تحت پوشش قرار نمي گيرد.</t>
  </si>
  <si>
    <t>تا سقف 000ر000ر700ريال بدون بازديد صادر و براي سرمايه بالاتر بازديد شود</t>
  </si>
  <si>
    <t>پيش از صدور بازديد شود</t>
  </si>
  <si>
    <t>گلفروشی( طبيعي)</t>
  </si>
  <si>
    <t>لوازم شوفاژ و دستگاهها و تهویه  و هواکش</t>
  </si>
  <si>
    <t>نوار ضبط صوت</t>
  </si>
  <si>
    <t>تا سقف 000ر000ر700 ريال بدون بازديد صادر و براي سرمايه بالاتر بازديد شود</t>
  </si>
  <si>
    <t>تا سقف 0000ر000ر700 ريال بدون بازديد صادر و براي سرمايه بالاتر بازديد شود</t>
  </si>
  <si>
    <t>تا سقف 000ر000ر300ريال بدون بازديد صادر و براي سرمايه بالاتر بازديد شود</t>
  </si>
  <si>
    <t>فروشگاه لوازم تزئینی(منزل)</t>
  </si>
  <si>
    <t>فروش سیلندر گاز خالي</t>
  </si>
  <si>
    <t>فروش سيلندر گاز خالي</t>
  </si>
  <si>
    <t>فروش سیلندر گاز خالی</t>
  </si>
  <si>
    <t>فروشگاه لوازم تزئینی منزل</t>
  </si>
  <si>
    <t>فروشگاه لوازم تزئيني منزل</t>
  </si>
  <si>
    <t>مورد بيمه :</t>
  </si>
  <si>
    <t>سرمايه تحت پوشش :</t>
  </si>
  <si>
    <t>مديريت بيمه هاي آتش سوزي شركت بيمه پارسيان</t>
  </si>
  <si>
    <t>موضوع فعاليت :</t>
  </si>
  <si>
    <t>نرخ پوشش آصا :</t>
  </si>
  <si>
    <t xml:space="preserve">پوشش هاي اضافي </t>
  </si>
  <si>
    <t>نرخ در هزار</t>
  </si>
  <si>
    <t xml:space="preserve">حق بيمه پوشش هاي اضافه </t>
  </si>
  <si>
    <t>وضعيت پوشش اضافي</t>
  </si>
  <si>
    <t xml:space="preserve"> جمع حق بيمه پوشش هاي اضافي:</t>
  </si>
  <si>
    <t>حق بيمه پوشش آصا:</t>
  </si>
  <si>
    <t xml:space="preserve"> جمع كل حق بيمه :</t>
  </si>
  <si>
    <t>جمع  حق بيمه قابل پرداخت با احتستب ماليات بر ارزش افزوده:</t>
  </si>
  <si>
    <t>شکست شیشه  :شكست شيشه :</t>
  </si>
  <si>
    <t>اداري</t>
  </si>
  <si>
    <t xml:space="preserve">                                                                  راهنماي   اعلام نرخ ، شرایط و محاسبه حق بیمه  آتش سوزی</t>
  </si>
</sst>
</file>

<file path=xl/styles.xml><?xml version="1.0" encoding="utf-8"?>
<styleSheet xmlns="http://schemas.openxmlformats.org/spreadsheetml/2006/main">
  <numFmts count="3">
    <numFmt numFmtId="42" formatCode="_-&quot;ريال&quot;\ * #,##0_-;_-&quot;ريال&quot;\ * #,##0\-;_-&quot;ريال&quot;\ * &quot;-&quot;_-;_-@_-"/>
    <numFmt numFmtId="44" formatCode="_-&quot;ريال&quot;\ * #,##0.00_-;_-&quot;ريال&quot;\ * #,##0.00\-;_-&quot;ريال&quot;\ * &quot;-&quot;??_-;_-@_-"/>
    <numFmt numFmtId="164" formatCode="#\ \ \د\ر\ \ه\ز\ا\ر\ "/>
  </numFmts>
  <fonts count="33">
    <font>
      <sz val="11"/>
      <color theme="1"/>
      <name val="Arial"/>
      <family val="2"/>
      <charset val="178"/>
      <scheme val="minor"/>
    </font>
    <font>
      <sz val="8"/>
      <name val="B Nazanin"/>
      <charset val="178"/>
    </font>
    <font>
      <sz val="8"/>
      <name val="Tahoma"/>
      <family val="2"/>
    </font>
    <font>
      <sz val="10"/>
      <name val="B Nazanin"/>
      <charset val="178"/>
    </font>
    <font>
      <b/>
      <sz val="10"/>
      <name val="B Nazanin"/>
      <charset val="178"/>
    </font>
    <font>
      <sz val="8"/>
      <color indexed="81"/>
      <name val="Tahoma"/>
      <family val="2"/>
    </font>
    <font>
      <b/>
      <sz val="8"/>
      <color indexed="81"/>
      <name val="B Nazanin"/>
      <charset val="178"/>
    </font>
    <font>
      <b/>
      <sz val="10"/>
      <name val="Nazanin"/>
      <charset val="178"/>
    </font>
    <font>
      <b/>
      <sz val="10"/>
      <color indexed="8"/>
      <name val="Nazanin"/>
      <charset val="178"/>
    </font>
    <font>
      <u/>
      <sz val="11"/>
      <color theme="10"/>
      <name val="Arial"/>
      <family val="2"/>
      <charset val="178"/>
    </font>
    <font>
      <b/>
      <sz val="12"/>
      <color theme="0" tint="-0.14999847407452621"/>
      <name val="B Nazanin"/>
      <charset val="178"/>
    </font>
    <font>
      <sz val="14"/>
      <color theme="1"/>
      <name val="B Nazanin"/>
      <charset val="178"/>
    </font>
    <font>
      <sz val="13.5"/>
      <color theme="0" tint="-4.9989318521683403E-2"/>
      <name val="B Nazanin"/>
      <charset val="178"/>
    </font>
    <font>
      <sz val="12"/>
      <color theme="0" tint="-0.14999847407452621"/>
      <name val="B Nazanin"/>
      <charset val="178"/>
    </font>
    <font>
      <sz val="12"/>
      <color theme="1"/>
      <name val="B Nazanin"/>
      <charset val="178"/>
    </font>
    <font>
      <sz val="14"/>
      <color theme="0" tint="-0.14999847407452621"/>
      <name val="B Nazanin"/>
      <charset val="178"/>
    </font>
    <font>
      <sz val="11"/>
      <color theme="1"/>
      <name val="B Nazanin"/>
      <charset val="178"/>
    </font>
    <font>
      <sz val="16"/>
      <color theme="1"/>
      <name val="B Titr"/>
      <charset val="178"/>
    </font>
    <font>
      <sz val="11"/>
      <color theme="0" tint="-0.14999847407452621"/>
      <name val="B Nazanin"/>
      <charset val="178"/>
    </font>
    <font>
      <b/>
      <sz val="12"/>
      <color theme="1"/>
      <name val="B Nazanin"/>
      <charset val="178"/>
    </font>
    <font>
      <sz val="13"/>
      <color theme="1"/>
      <name val="B Nazanin"/>
      <charset val="178"/>
    </font>
    <font>
      <sz val="13.5"/>
      <color theme="1"/>
      <name val="B Nazanin"/>
      <charset val="178"/>
    </font>
    <font>
      <sz val="12"/>
      <color theme="1"/>
      <name val="Traffic"/>
      <charset val="178"/>
    </font>
    <font>
      <sz val="10"/>
      <color theme="1"/>
      <name val="B Nazanin"/>
      <charset val="178"/>
    </font>
    <font>
      <sz val="12"/>
      <color rgb="FFFF0000"/>
      <name val="Traffic"/>
      <charset val="178"/>
    </font>
    <font>
      <sz val="12"/>
      <color rgb="FF080000"/>
      <name val="Traffic"/>
      <charset val="178"/>
    </font>
    <font>
      <b/>
      <sz val="10"/>
      <color theme="0" tint="-0.14999847407452621"/>
      <name val="B Nazanin"/>
      <charset val="178"/>
    </font>
    <font>
      <sz val="10"/>
      <color theme="0" tint="-0.14999847407452621"/>
      <name val="B Nazanin"/>
      <charset val="178"/>
    </font>
    <font>
      <b/>
      <sz val="11"/>
      <color theme="0" tint="-0.14999847407452621"/>
      <name val="B Nazanin"/>
      <charset val="178"/>
    </font>
    <font>
      <b/>
      <sz val="14"/>
      <color theme="1"/>
      <name val="B Nazanin"/>
      <charset val="178"/>
    </font>
    <font>
      <sz val="14"/>
      <color rgb="FFFF0000"/>
      <name val="B Nazanin"/>
      <charset val="178"/>
    </font>
    <font>
      <b/>
      <sz val="11"/>
      <color theme="1"/>
      <name val="B Nazanin"/>
      <charset val="178"/>
    </font>
    <font>
      <b/>
      <sz val="13"/>
      <color theme="1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4F5BB"/>
        <bgColor indexed="64"/>
      </patternFill>
    </fill>
    <fill>
      <patternFill patternType="solid">
        <fgColor rgb="FFF6CF88"/>
        <bgColor indexed="64"/>
      </patternFill>
    </fill>
    <fill>
      <patternFill patternType="solid">
        <fgColor rgb="FFFE6D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0" fillId="2" borderId="0" xfId="0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center" vertical="center" readingOrder="2"/>
      <protection locked="0"/>
    </xf>
    <xf numFmtId="0" fontId="11" fillId="2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right" vertical="center"/>
    </xf>
    <xf numFmtId="0" fontId="12" fillId="3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right" vertical="center" indent="1"/>
    </xf>
    <xf numFmtId="0" fontId="14" fillId="6" borderId="10" xfId="0" applyFont="1" applyFill="1" applyBorder="1" applyAlignment="1" applyProtection="1">
      <alignment horizontal="right" vertical="center" indent="1"/>
    </xf>
    <xf numFmtId="0" fontId="14" fillId="5" borderId="10" xfId="0" applyFont="1" applyFill="1" applyBorder="1" applyAlignment="1" applyProtection="1">
      <alignment horizontal="right" vertical="center" indent="1"/>
    </xf>
    <xf numFmtId="0" fontId="14" fillId="5" borderId="11" xfId="0" applyFont="1" applyFill="1" applyBorder="1" applyAlignment="1" applyProtection="1">
      <alignment horizontal="right" vertical="center" indent="1"/>
    </xf>
    <xf numFmtId="0" fontId="17" fillId="7" borderId="0" xfId="0" applyFont="1" applyFill="1" applyAlignment="1" applyProtection="1">
      <alignment vertical="center"/>
    </xf>
    <xf numFmtId="0" fontId="18" fillId="2" borderId="0" xfId="1" applyFont="1" applyFill="1" applyBorder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center" vertical="center"/>
    </xf>
    <xf numFmtId="0" fontId="14" fillId="9" borderId="3" xfId="0" applyFont="1" applyFill="1" applyBorder="1" applyAlignment="1" applyProtection="1">
      <alignment horizontal="left" vertical="center"/>
    </xf>
    <xf numFmtId="0" fontId="14" fillId="10" borderId="5" xfId="0" applyFont="1" applyFill="1" applyBorder="1" applyAlignment="1" applyProtection="1">
      <alignment horizontal="left" vertical="center"/>
    </xf>
    <xf numFmtId="0" fontId="14" fillId="9" borderId="5" xfId="0" applyFont="1" applyFill="1" applyBorder="1" applyAlignment="1" applyProtection="1">
      <alignment horizontal="left" vertical="center"/>
    </xf>
    <xf numFmtId="0" fontId="14" fillId="11" borderId="0" xfId="0" applyFont="1" applyFill="1" applyBorder="1" applyAlignment="1" applyProtection="1">
      <alignment horizontal="center" vertical="center"/>
    </xf>
    <xf numFmtId="42" fontId="16" fillId="10" borderId="13" xfId="0" applyNumberFormat="1" applyFont="1" applyFill="1" applyBorder="1" applyAlignment="1" applyProtection="1">
      <alignment horizontal="center" vertical="center"/>
    </xf>
    <xf numFmtId="42" fontId="16" fillId="9" borderId="13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42" fontId="20" fillId="2" borderId="0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0" fontId="11" fillId="4" borderId="0" xfId="0" applyFont="1" applyFill="1" applyBorder="1" applyAlignment="1" applyProtection="1">
      <alignment horizontal="center" vertical="center" readingOrder="2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/>
    <xf numFmtId="0" fontId="21" fillId="4" borderId="0" xfId="0" applyFont="1" applyFill="1" applyBorder="1" applyAlignment="1" applyProtection="1">
      <alignment horizontal="right" vertical="center" indent="1"/>
    </xf>
    <xf numFmtId="0" fontId="22" fillId="4" borderId="0" xfId="0" applyFont="1" applyFill="1" applyAlignment="1">
      <alignment horizontal="right"/>
    </xf>
    <xf numFmtId="0" fontId="2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3" fillId="4" borderId="0" xfId="0" applyFont="1" applyFill="1" applyBorder="1" applyAlignment="1" applyProtection="1">
      <alignment horizontal="center" vertical="center" readingOrder="2"/>
    </xf>
    <xf numFmtId="0" fontId="14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4" fontId="11" fillId="4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Alignment="1">
      <alignment horizontal="right"/>
    </xf>
    <xf numFmtId="0" fontId="16" fillId="4" borderId="0" xfId="0" applyFont="1" applyFill="1" applyBorder="1" applyAlignment="1">
      <alignment vertical="center" readingOrder="2"/>
    </xf>
    <xf numFmtId="0" fontId="16" fillId="4" borderId="0" xfId="0" applyFont="1" applyFill="1" applyBorder="1" applyAlignment="1">
      <alignment readingOrder="2"/>
    </xf>
    <xf numFmtId="0" fontId="0" fillId="4" borderId="0" xfId="0" applyFill="1" applyBorder="1" applyAlignment="1">
      <alignment readingOrder="2"/>
    </xf>
    <xf numFmtId="0" fontId="14" fillId="4" borderId="0" xfId="0" applyFont="1" applyFill="1" applyBorder="1" applyAlignment="1">
      <alignment readingOrder="2"/>
    </xf>
    <xf numFmtId="0" fontId="14" fillId="4" borderId="0" xfId="0" applyFont="1" applyFill="1" applyBorder="1" applyAlignment="1">
      <alignment vertical="center" readingOrder="2"/>
    </xf>
    <xf numFmtId="49" fontId="25" fillId="4" borderId="0" xfId="0" applyNumberFormat="1" applyFont="1" applyFill="1" applyAlignment="1">
      <alignment horizontal="right"/>
    </xf>
    <xf numFmtId="0" fontId="25" fillId="4" borderId="0" xfId="0" applyNumberFormat="1" applyFont="1" applyFill="1" applyAlignment="1">
      <alignment horizontal="center"/>
    </xf>
    <xf numFmtId="0" fontId="11" fillId="4" borderId="0" xfId="0" applyFont="1" applyFill="1" applyBorder="1" applyAlignment="1" applyProtection="1">
      <alignment horizontal="center" vertical="center" readingOrder="2"/>
      <protection locked="0"/>
    </xf>
    <xf numFmtId="0" fontId="14" fillId="5" borderId="14" xfId="0" applyNumberFormat="1" applyFont="1" applyFill="1" applyBorder="1" applyAlignment="1" applyProtection="1">
      <alignment horizontal="right" vertical="center" indent="8"/>
    </xf>
    <xf numFmtId="0" fontId="14" fillId="6" borderId="15" xfId="0" applyNumberFormat="1" applyFont="1" applyFill="1" applyBorder="1" applyAlignment="1" applyProtection="1">
      <alignment horizontal="right" vertical="center" indent="8"/>
    </xf>
    <xf numFmtId="0" fontId="14" fillId="5" borderId="15" xfId="0" applyNumberFormat="1" applyFont="1" applyFill="1" applyBorder="1" applyAlignment="1" applyProtection="1">
      <alignment horizontal="right" vertical="center" indent="8"/>
    </xf>
    <xf numFmtId="0" fontId="14" fillId="5" borderId="16" xfId="0" applyNumberFormat="1" applyFont="1" applyFill="1" applyBorder="1" applyAlignment="1" applyProtection="1">
      <alignment horizontal="right" vertical="center" indent="8"/>
    </xf>
    <xf numFmtId="42" fontId="26" fillId="2" borderId="0" xfId="0" applyNumberFormat="1" applyFont="1" applyFill="1" applyAlignment="1" applyProtection="1">
      <alignment horizontal="left" vertical="center" shrinkToFit="1"/>
      <protection locked="0"/>
    </xf>
    <xf numFmtId="42" fontId="13" fillId="2" borderId="0" xfId="0" applyNumberFormat="1" applyFont="1" applyFill="1" applyAlignment="1" applyProtection="1">
      <alignment horizontal="left" vertical="center" shrinkToFit="1"/>
      <protection locked="0"/>
    </xf>
    <xf numFmtId="42" fontId="27" fillId="2" borderId="0" xfId="0" applyNumberFormat="1" applyFont="1" applyFill="1" applyAlignment="1" applyProtection="1">
      <alignment horizontal="left" vertical="center" shrinkToFit="1"/>
      <protection locked="0"/>
    </xf>
    <xf numFmtId="42" fontId="28" fillId="2" borderId="0" xfId="0" applyNumberFormat="1" applyFont="1" applyFill="1" applyAlignment="1" applyProtection="1">
      <alignment horizontal="left" vertical="center" shrinkToFit="1"/>
      <protection locked="0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10" borderId="17" xfId="0" applyFont="1" applyFill="1" applyBorder="1" applyAlignment="1" applyProtection="1">
      <alignment horizontal="center" vertical="center"/>
    </xf>
    <xf numFmtId="0" fontId="11" fillId="12" borderId="17" xfId="0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</xf>
    <xf numFmtId="0" fontId="30" fillId="4" borderId="17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</xf>
    <xf numFmtId="42" fontId="16" fillId="9" borderId="25" xfId="0" applyNumberFormat="1" applyFont="1" applyFill="1" applyBorder="1" applyAlignment="1" applyProtection="1">
      <alignment horizontal="center" vertical="center"/>
    </xf>
    <xf numFmtId="0" fontId="14" fillId="9" borderId="26" xfId="0" applyFont="1" applyFill="1" applyBorder="1" applyAlignment="1" applyProtection="1">
      <alignment horizontal="left" vertical="center"/>
    </xf>
    <xf numFmtId="0" fontId="14" fillId="14" borderId="3" xfId="0" applyFont="1" applyFill="1" applyBorder="1" applyAlignment="1" applyProtection="1">
      <alignment horizontal="right" vertical="center" indent="1"/>
    </xf>
    <xf numFmtId="42" fontId="16" fillId="14" borderId="4" xfId="0" applyNumberFormat="1" applyFont="1" applyFill="1" applyBorder="1" applyAlignment="1" applyProtection="1">
      <alignment horizontal="right" vertical="center"/>
      <protection locked="0"/>
    </xf>
    <xf numFmtId="0" fontId="14" fillId="14" borderId="5" xfId="0" applyFont="1" applyFill="1" applyBorder="1" applyAlignment="1" applyProtection="1">
      <alignment horizontal="right" vertical="center" indent="1"/>
    </xf>
    <xf numFmtId="42" fontId="16" fillId="14" borderId="6" xfId="0" applyNumberFormat="1" applyFont="1" applyFill="1" applyBorder="1" applyAlignment="1" applyProtection="1">
      <alignment horizontal="right" vertical="center"/>
      <protection locked="0"/>
    </xf>
    <xf numFmtId="0" fontId="14" fillId="14" borderId="7" xfId="0" applyFont="1" applyFill="1" applyBorder="1" applyAlignment="1" applyProtection="1">
      <alignment horizontal="right" vertical="center" indent="1"/>
    </xf>
    <xf numFmtId="42" fontId="16" fillId="14" borderId="8" xfId="0" applyNumberFormat="1" applyFont="1" applyFill="1" applyBorder="1" applyAlignment="1" applyProtection="1">
      <alignment horizontal="right" vertical="center"/>
      <protection locked="0"/>
    </xf>
    <xf numFmtId="0" fontId="19" fillId="9" borderId="18" xfId="0" applyFont="1" applyFill="1" applyBorder="1" applyAlignment="1" applyProtection="1">
      <alignment horizontal="left" vertical="center"/>
    </xf>
    <xf numFmtId="42" fontId="14" fillId="9" borderId="1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 indent="2"/>
    </xf>
    <xf numFmtId="0" fontId="11" fillId="0" borderId="5" xfId="0" applyFont="1" applyFill="1" applyBorder="1" applyAlignment="1" applyProtection="1">
      <alignment horizontal="right" vertical="center" indent="1"/>
    </xf>
    <xf numFmtId="42" fontId="11" fillId="0" borderId="13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right" vertical="center" indent="1"/>
    </xf>
    <xf numFmtId="42" fontId="11" fillId="2" borderId="13" xfId="0" applyNumberFormat="1" applyFont="1" applyFill="1" applyBorder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/>
    </xf>
    <xf numFmtId="0" fontId="29" fillId="8" borderId="26" xfId="0" applyFont="1" applyFill="1" applyBorder="1" applyAlignment="1" applyProtection="1">
      <alignment horizontal="right" vertical="center" indent="2"/>
    </xf>
    <xf numFmtId="0" fontId="29" fillId="8" borderId="26" xfId="0" applyFont="1" applyFill="1" applyBorder="1" applyAlignment="1" applyProtection="1">
      <alignment horizontal="center" vertical="center"/>
    </xf>
    <xf numFmtId="0" fontId="29" fillId="8" borderId="34" xfId="0" applyFont="1" applyFill="1" applyBorder="1" applyAlignment="1" applyProtection="1">
      <alignment horizontal="center" vertical="center"/>
    </xf>
    <xf numFmtId="0" fontId="11" fillId="12" borderId="5" xfId="0" applyFont="1" applyFill="1" applyBorder="1" applyAlignment="1" applyProtection="1">
      <alignment horizontal="right" vertical="center" indent="1"/>
    </xf>
    <xf numFmtId="42" fontId="11" fillId="12" borderId="13" xfId="0" applyNumberFormat="1" applyFont="1" applyFill="1" applyBorder="1" applyAlignment="1" applyProtection="1">
      <alignment horizontal="center" vertical="center"/>
    </xf>
    <xf numFmtId="0" fontId="11" fillId="12" borderId="7" xfId="0" applyFont="1" applyFill="1" applyBorder="1" applyAlignment="1" applyProtection="1">
      <alignment horizontal="right" vertical="center" indent="1"/>
    </xf>
    <xf numFmtId="42" fontId="11" fillId="12" borderId="35" xfId="0" applyNumberFormat="1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right" vertical="center" indent="1"/>
    </xf>
    <xf numFmtId="0" fontId="11" fillId="0" borderId="1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right" vertical="center" indent="1"/>
    </xf>
    <xf numFmtId="0" fontId="11" fillId="0" borderId="35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right" vertical="center" indent="1"/>
    </xf>
    <xf numFmtId="0" fontId="14" fillId="2" borderId="5" xfId="0" applyFont="1" applyFill="1" applyBorder="1" applyAlignment="1" applyProtection="1">
      <alignment horizontal="right" vertical="center" indent="1"/>
    </xf>
    <xf numFmtId="0" fontId="11" fillId="2" borderId="13" xfId="0" applyFont="1" applyFill="1" applyBorder="1" applyAlignment="1" applyProtection="1">
      <alignment horizontal="center" vertical="center"/>
    </xf>
    <xf numFmtId="0" fontId="29" fillId="8" borderId="20" xfId="0" applyFont="1" applyFill="1" applyBorder="1" applyAlignment="1" applyProtection="1">
      <alignment horizontal="center" vertical="center"/>
    </xf>
    <xf numFmtId="0" fontId="29" fillId="8" borderId="28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42" fontId="11" fillId="10" borderId="0" xfId="0" applyNumberFormat="1" applyFont="1" applyFill="1" applyBorder="1" applyAlignment="1" applyProtection="1">
      <alignment horizontal="center" vertical="center"/>
    </xf>
    <xf numFmtId="44" fontId="11" fillId="10" borderId="0" xfId="0" applyNumberFormat="1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42" fontId="11" fillId="0" borderId="17" xfId="0" applyNumberFormat="1" applyFont="1" applyFill="1" applyBorder="1" applyAlignment="1" applyProtection="1">
      <alignment horizontal="center" vertical="center"/>
    </xf>
    <xf numFmtId="42" fontId="11" fillId="2" borderId="17" xfId="0" applyNumberFormat="1" applyFont="1" applyFill="1" applyBorder="1" applyAlignment="1" applyProtection="1">
      <alignment horizontal="center" vertical="center"/>
    </xf>
    <xf numFmtId="0" fontId="11" fillId="12" borderId="40" xfId="0" applyFont="1" applyFill="1" applyBorder="1" applyAlignment="1" applyProtection="1">
      <alignment horizontal="center" vertical="center"/>
    </xf>
    <xf numFmtId="42" fontId="11" fillId="0" borderId="41" xfId="0" applyNumberFormat="1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42" fontId="11" fillId="0" borderId="42" xfId="0" applyNumberFormat="1" applyFont="1" applyFill="1" applyBorder="1" applyAlignment="1" applyProtection="1">
      <alignment horizontal="center" vertical="center"/>
    </xf>
    <xf numFmtId="42" fontId="11" fillId="11" borderId="22" xfId="0" applyNumberFormat="1" applyFont="1" applyFill="1" applyBorder="1" applyAlignment="1" applyProtection="1">
      <alignment horizontal="center" vertical="center"/>
    </xf>
    <xf numFmtId="42" fontId="11" fillId="11" borderId="29" xfId="0" applyNumberFormat="1" applyFont="1" applyFill="1" applyBorder="1" applyAlignment="1" applyProtection="1">
      <alignment horizontal="center" vertical="center"/>
    </xf>
    <xf numFmtId="0" fontId="11" fillId="0" borderId="43" xfId="0" applyNumberFormat="1" applyFont="1" applyFill="1" applyBorder="1" applyAlignment="1" applyProtection="1">
      <alignment vertical="center" wrapText="1"/>
    </xf>
    <xf numFmtId="0" fontId="11" fillId="0" borderId="44" xfId="0" applyNumberFormat="1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horizontal="right" vertical="center" indent="1"/>
    </xf>
    <xf numFmtId="42" fontId="11" fillId="0" borderId="37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42" fontId="11" fillId="4" borderId="0" xfId="0" applyNumberFormat="1" applyFont="1" applyFill="1" applyBorder="1" applyAlignment="1" applyProtection="1">
      <alignment horizontal="center" vertical="center"/>
    </xf>
    <xf numFmtId="0" fontId="17" fillId="7" borderId="20" xfId="0" applyFont="1" applyFill="1" applyBorder="1" applyAlignment="1" applyProtection="1">
      <alignment horizontal="right" vertical="center"/>
    </xf>
    <xf numFmtId="0" fontId="17" fillId="7" borderId="21" xfId="0" applyFont="1" applyFill="1" applyBorder="1" applyAlignment="1" applyProtection="1">
      <alignment horizontal="right" vertical="center"/>
    </xf>
    <xf numFmtId="0" fontId="17" fillId="7" borderId="22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center" vertical="center"/>
    </xf>
    <xf numFmtId="0" fontId="31" fillId="2" borderId="0" xfId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</xf>
    <xf numFmtId="0" fontId="32" fillId="13" borderId="20" xfId="0" applyFont="1" applyFill="1" applyBorder="1" applyAlignment="1" applyProtection="1">
      <alignment horizontal="center" vertical="center"/>
    </xf>
    <xf numFmtId="0" fontId="32" fillId="13" borderId="21" xfId="0" applyFont="1" applyFill="1" applyBorder="1" applyAlignment="1" applyProtection="1">
      <alignment horizontal="center" vertical="center"/>
    </xf>
    <xf numFmtId="0" fontId="32" fillId="13" borderId="22" xfId="0" applyFont="1" applyFill="1" applyBorder="1" applyAlignment="1" applyProtection="1">
      <alignment horizontal="center" vertical="center"/>
    </xf>
    <xf numFmtId="42" fontId="16" fillId="9" borderId="27" xfId="0" applyNumberFormat="1" applyFont="1" applyFill="1" applyBorder="1" applyAlignment="1" applyProtection="1">
      <alignment horizontal="center" vertical="center"/>
    </xf>
    <xf numFmtId="42" fontId="16" fillId="9" borderId="28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right" vertical="center"/>
    </xf>
    <xf numFmtId="0" fontId="11" fillId="7" borderId="23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horizontal="center" vertical="center"/>
    </xf>
    <xf numFmtId="0" fontId="19" fillId="11" borderId="0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right" vertical="center"/>
    </xf>
    <xf numFmtId="0" fontId="11" fillId="4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31" xfId="0" applyFont="1" applyFill="1" applyBorder="1" applyAlignment="1" applyProtection="1">
      <alignment horizontal="center" vertical="center"/>
    </xf>
    <xf numFmtId="0" fontId="29" fillId="2" borderId="32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29" fillId="8" borderId="26" xfId="0" applyFont="1" applyFill="1" applyBorder="1" applyAlignment="1" applyProtection="1">
      <alignment horizontal="right" vertical="center" indent="2"/>
    </xf>
    <xf numFmtId="0" fontId="29" fillId="8" borderId="28" xfId="0" applyFont="1" applyFill="1" applyBorder="1" applyAlignment="1" applyProtection="1">
      <alignment horizontal="right" vertical="center" indent="2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11" fillId="11" borderId="20" xfId="0" applyFont="1" applyFill="1" applyBorder="1" applyAlignment="1" applyProtection="1">
      <alignment horizontal="left" vertical="center"/>
    </xf>
    <xf numFmtId="0" fontId="11" fillId="11" borderId="22" xfId="0" applyFont="1" applyFill="1" applyBorder="1" applyAlignment="1" applyProtection="1">
      <alignment horizontal="left" vertical="center"/>
    </xf>
    <xf numFmtId="0" fontId="11" fillId="11" borderId="21" xfId="0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6">
    <dxf>
      <fill>
        <patternFill>
          <bgColor rgb="FFF6F58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0000"/>
        </patternFill>
      </fill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6CF8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rgb="FFF4F5BB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8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ill>
        <patternFill>
          <bgColor theme="0" tint="-0.14996795556505021"/>
        </patternFill>
      </fill>
      <border>
        <top style="thin">
          <color indexed="64"/>
        </top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4F5BB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</xdr:colOff>
      <xdr:row>0</xdr:row>
      <xdr:rowOff>21166</xdr:rowOff>
    </xdr:from>
    <xdr:to>
      <xdr:col>0</xdr:col>
      <xdr:colOff>486070</xdr:colOff>
      <xdr:row>0</xdr:row>
      <xdr:rowOff>328083</xdr:rowOff>
    </xdr:to>
    <xdr:pic>
      <xdr:nvPicPr>
        <xdr:cNvPr id="1211" name="Picture 10" descr="آر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3973180" y="21166"/>
          <a:ext cx="465963" cy="30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V1316"/>
  <sheetViews>
    <sheetView rightToLeft="1" tabSelected="1" zoomScale="90" zoomScaleNormal="90" workbookViewId="0">
      <selection activeCell="B7" sqref="B7"/>
    </sheetView>
  </sheetViews>
  <sheetFormatPr defaultRowHeight="22.5"/>
  <cols>
    <col min="1" max="1" width="22" style="9" customWidth="1"/>
    <col min="2" max="2" width="20.25" style="9" customWidth="1"/>
    <col min="3" max="3" width="0.625" style="9" customWidth="1"/>
    <col min="4" max="4" width="18" style="9" customWidth="1"/>
    <col min="5" max="5" width="21.625" style="9" customWidth="1"/>
    <col min="6" max="6" width="19.625" style="9" customWidth="1"/>
    <col min="7" max="7" width="10.875" style="9" customWidth="1"/>
    <col min="8" max="8" width="13.875" style="9" customWidth="1"/>
    <col min="9" max="9" width="11.875" style="9" customWidth="1"/>
    <col min="10" max="10" width="4.75" style="9" hidden="1" customWidth="1"/>
    <col min="11" max="11" width="3.25" style="9" hidden="1" customWidth="1"/>
    <col min="12" max="12" width="5.125" style="9" hidden="1" customWidth="1"/>
    <col min="13" max="13" width="0.125" style="68" customWidth="1"/>
    <col min="14" max="14" width="2.5" style="68" hidden="1" customWidth="1"/>
    <col min="15" max="15" width="23" style="68" hidden="1" customWidth="1"/>
    <col min="16" max="16" width="21.125" style="68" hidden="1" customWidth="1"/>
    <col min="17" max="17" width="24.375" style="68" hidden="1" customWidth="1"/>
    <col min="18" max="18" width="25" style="68" hidden="1" customWidth="1"/>
    <col min="19" max="19" width="0.125" style="68" hidden="1" customWidth="1"/>
    <col min="20" max="20" width="0.375" style="68" hidden="1" customWidth="1"/>
    <col min="21" max="21" width="0.5" style="68" hidden="1" customWidth="1"/>
    <col min="22" max="22" width="9" style="68" hidden="1" customWidth="1"/>
    <col min="23" max="23" width="23.75" style="68" customWidth="1"/>
    <col min="24" max="24" width="12.5" style="68" hidden="1" customWidth="1"/>
    <col min="25" max="25" width="9" style="68" hidden="1" customWidth="1"/>
    <col min="26" max="26" width="10.5" style="68" hidden="1" customWidth="1"/>
    <col min="27" max="27" width="10.5" style="68" bestFit="1" customWidth="1"/>
    <col min="28" max="30" width="9" style="68"/>
    <col min="31" max="31" width="16" style="68" customWidth="1"/>
    <col min="32" max="33" width="17.75" style="68" customWidth="1"/>
    <col min="34" max="34" width="16.875" style="68" customWidth="1"/>
    <col min="35" max="35" width="19.375" style="68" customWidth="1"/>
    <col min="36" max="40" width="11.75" style="68" customWidth="1"/>
    <col min="41" max="43" width="9" style="68"/>
    <col min="44" max="44" width="36.125" style="31" customWidth="1"/>
    <col min="45" max="45" width="9" style="68"/>
    <col min="46" max="46" width="8.75" style="68" customWidth="1"/>
    <col min="47" max="47" width="10.5" style="68" bestFit="1" customWidth="1"/>
    <col min="48" max="48" width="5.125" style="68" customWidth="1"/>
    <col min="49" max="49" width="24.625" style="32" hidden="1" customWidth="1"/>
    <col min="50" max="50" width="20.375" style="11" customWidth="1"/>
    <col min="51" max="53" width="9" style="11"/>
    <col min="54" max="54" width="23.375" style="11" customWidth="1"/>
    <col min="55" max="72" width="9" style="11"/>
    <col min="73" max="73" width="60.25" style="11" customWidth="1"/>
    <col min="74" max="74" width="59.125" style="9" customWidth="1"/>
    <col min="75" max="75" width="9" style="9"/>
    <col min="76" max="76" width="19.375" style="9" customWidth="1"/>
    <col min="77" max="16384" width="9" style="9"/>
  </cols>
  <sheetData>
    <row r="1" spans="1:61" ht="27" customHeight="1" thickBot="1">
      <c r="A1" s="135" t="s">
        <v>2440</v>
      </c>
      <c r="B1" s="136"/>
      <c r="C1" s="136"/>
      <c r="D1" s="136"/>
      <c r="E1" s="136"/>
      <c r="F1" s="136"/>
      <c r="G1" s="136"/>
      <c r="H1" s="136"/>
      <c r="I1" s="137"/>
      <c r="J1" s="19"/>
      <c r="K1" s="19"/>
      <c r="L1" s="19"/>
      <c r="M1" s="30"/>
      <c r="N1" s="132"/>
      <c r="O1" s="132"/>
      <c r="P1" s="132"/>
      <c r="Q1" s="132"/>
      <c r="R1" s="132"/>
      <c r="S1" s="113"/>
      <c r="T1" s="113"/>
      <c r="U1" s="113"/>
    </row>
    <row r="2" spans="1:61" ht="3" customHeight="1" thickBot="1">
      <c r="A2" s="21"/>
      <c r="B2" s="21"/>
      <c r="C2" s="21"/>
      <c r="D2" s="21"/>
      <c r="E2" s="21"/>
      <c r="F2" s="21"/>
      <c r="G2" s="21"/>
      <c r="H2" s="3"/>
      <c r="I2" s="3"/>
      <c r="J2" s="3"/>
      <c r="K2" s="3"/>
      <c r="L2" s="3"/>
      <c r="N2" s="132"/>
      <c r="O2" s="132"/>
      <c r="P2" s="132"/>
      <c r="Q2" s="132"/>
      <c r="R2" s="132"/>
      <c r="S2" s="113"/>
      <c r="T2" s="113"/>
      <c r="U2" s="113"/>
    </row>
    <row r="3" spans="1:61" ht="15.75" customHeight="1" thickBot="1">
      <c r="A3" s="4" t="s">
        <v>319</v>
      </c>
      <c r="B3" s="5" t="str">
        <f>IF(O3=1,X4,IF(O3=2,X5,X6))</f>
        <v>صنعتی</v>
      </c>
      <c r="C3" s="21"/>
      <c r="D3" s="138" t="str">
        <f>IF(O3=1,"","موضوع فعالیت مورد نظر را از این قسمت جستجو نمایید :")</f>
        <v>موضوع فعالیت مورد نظر را از این قسمت جستجو نمایید :</v>
      </c>
      <c r="E3" s="138"/>
      <c r="F3" s="73" t="s">
        <v>2439</v>
      </c>
      <c r="G3" s="28" t="str">
        <f>IF(O3=1,"","نتیجه جستجو:")</f>
        <v>نتیجه جستجو:</v>
      </c>
      <c r="H3" s="13"/>
      <c r="I3" s="14"/>
      <c r="J3" s="3"/>
      <c r="K3" s="3"/>
      <c r="L3" s="3"/>
      <c r="N3" s="132"/>
      <c r="O3" s="33">
        <v>3</v>
      </c>
      <c r="P3" s="132"/>
      <c r="Q3" s="132"/>
      <c r="R3" s="132"/>
      <c r="S3" s="113"/>
      <c r="T3" s="113"/>
      <c r="U3" s="113"/>
      <c r="BD3" s="34" t="s">
        <v>1406</v>
      </c>
    </row>
    <row r="4" spans="1:61" ht="15.75" customHeight="1" thickBot="1">
      <c r="A4" s="147" t="s">
        <v>320</v>
      </c>
      <c r="B4" s="148"/>
      <c r="C4" s="21"/>
      <c r="D4" s="77" t="str">
        <f>IF(O3=1,"","موضوع فعالیت انتخاب شده :")</f>
        <v>موضوع فعالیت انتخاب شده :</v>
      </c>
      <c r="E4" s="139" t="str">
        <f>VLOOKUP(AW1287,AV1246:AZ1285,5,0)</f>
        <v>ساختمان هاي اداري</v>
      </c>
      <c r="F4" s="139"/>
      <c r="G4" s="139"/>
      <c r="H4" s="20"/>
      <c r="I4" s="14"/>
      <c r="J4" s="3"/>
      <c r="K4" s="3"/>
      <c r="L4" s="3"/>
      <c r="N4" s="132"/>
      <c r="O4" s="132"/>
      <c r="P4" s="132"/>
      <c r="Q4" s="132"/>
      <c r="R4" s="132" t="s">
        <v>321</v>
      </c>
      <c r="S4" s="113"/>
      <c r="T4" s="113"/>
      <c r="U4" s="113"/>
      <c r="X4" s="68" t="s">
        <v>322</v>
      </c>
      <c r="BD4" s="35" t="s">
        <v>1407</v>
      </c>
    </row>
    <row r="5" spans="1:61" ht="16.5" customHeight="1">
      <c r="A5" s="80" t="s">
        <v>323</v>
      </c>
      <c r="B5" s="81">
        <v>0</v>
      </c>
      <c r="C5" s="21"/>
      <c r="D5" s="12" t="str">
        <f>IF(O3=1,"","طبقه خطر موضوع فعالیت")</f>
        <v>طبقه خطر موضوع فعالیت</v>
      </c>
      <c r="E5" s="12" t="str">
        <f>IF(O3=1,"",S15)</f>
        <v>طبقه  2 غیر صنعتی</v>
      </c>
      <c r="F5" s="29" t="s">
        <v>235</v>
      </c>
      <c r="G5" s="14">
        <f>IF(O3=1,0.27,IF(I6=AV1245,VLOOKUP(E4,AR14:AT1244,3,0)*1000,VLOOKUP(E4,BB14:BD1244,3,0)*1000))</f>
        <v>0.5</v>
      </c>
      <c r="H5" s="14"/>
      <c r="I5" s="13"/>
      <c r="J5" s="3"/>
      <c r="K5" s="3"/>
      <c r="L5" s="3"/>
      <c r="N5" s="132"/>
      <c r="O5" s="132"/>
      <c r="P5" s="132"/>
      <c r="Q5" s="132" t="s">
        <v>324</v>
      </c>
      <c r="R5" s="133">
        <f>IF(O3=1,SUM(B5:B9),IF(O3=2,SUM(B5:B10),IF(O3=3,SUM(B5:B11))))</f>
        <v>0</v>
      </c>
      <c r="S5" s="114">
        <f>R5*H3/1000</f>
        <v>0</v>
      </c>
      <c r="T5" s="113"/>
      <c r="U5" s="113"/>
      <c r="X5" s="68" t="s">
        <v>325</v>
      </c>
      <c r="BD5" s="35"/>
    </row>
    <row r="6" spans="1:61" ht="16.5" customHeight="1" thickBot="1">
      <c r="A6" s="82" t="s">
        <v>326</v>
      </c>
      <c r="B6" s="83">
        <v>0</v>
      </c>
      <c r="C6" s="21"/>
      <c r="D6" s="151" t="str">
        <f>IFERROR(IF(AND(O3=2,S17&gt;660),P17,IF(AND(O3=3,S17&lt;661),P16,"")),"")</f>
        <v>مورد بیمه صنعتی است در حالیکه موضوع فعالیت انتخاب شده غیر صنعتی می باشد!!</v>
      </c>
      <c r="E6" s="151"/>
      <c r="F6" s="151"/>
      <c r="G6" s="151"/>
      <c r="H6" s="25" t="str">
        <f>IF(O3=1,"","تعداد موارد یافت شده :")</f>
        <v>تعداد موارد یافت شده :</v>
      </c>
      <c r="I6" s="72">
        <f>IF(O3=1,"",MAX(AW14:AW1244,BG14:BG1244))</f>
        <v>9</v>
      </c>
      <c r="J6" s="3"/>
      <c r="K6" s="3"/>
      <c r="L6" s="3"/>
      <c r="N6" s="132"/>
      <c r="O6" s="132"/>
      <c r="P6" s="132"/>
      <c r="Q6" s="132" t="s">
        <v>327</v>
      </c>
      <c r="R6" s="132">
        <f>SUM(Z14:Z20)*R5/1000</f>
        <v>0</v>
      </c>
      <c r="S6" s="115">
        <f>R6+R7</f>
        <v>678558.55200000003</v>
      </c>
      <c r="T6" s="113"/>
      <c r="U6" s="113"/>
      <c r="X6" s="68" t="s">
        <v>328</v>
      </c>
      <c r="BD6" s="35" t="s">
        <v>1408</v>
      </c>
    </row>
    <row r="7" spans="1:61" ht="18" customHeight="1" thickBot="1">
      <c r="A7" s="82" t="s">
        <v>329</v>
      </c>
      <c r="B7" s="83">
        <v>0</v>
      </c>
      <c r="C7" s="21"/>
      <c r="D7" s="22" t="s">
        <v>1400</v>
      </c>
      <c r="E7" s="78" t="str">
        <f>IF(OR(D6=P16,D6=P17),"",VLOOKUP(O3,P21:S23,4,0))</f>
        <v/>
      </c>
      <c r="F7" s="79" t="s">
        <v>1401</v>
      </c>
      <c r="G7" s="144">
        <f>S27+R29</f>
        <v>0</v>
      </c>
      <c r="H7" s="145"/>
      <c r="I7" s="14"/>
      <c r="J7" s="3"/>
      <c r="K7" s="3"/>
      <c r="L7" s="3"/>
      <c r="N7" s="132"/>
      <c r="O7" s="132"/>
      <c r="P7" s="132"/>
      <c r="Q7" s="132" t="s">
        <v>330</v>
      </c>
      <c r="R7" s="134">
        <f>((Z21*F21)+(F22*Z22)+(I23*Z23)+(F24*Z24))/1000</f>
        <v>678558.55200000003</v>
      </c>
      <c r="S7" s="113"/>
      <c r="T7" s="113"/>
      <c r="U7" s="113"/>
      <c r="BD7" s="35" t="s">
        <v>1409</v>
      </c>
    </row>
    <row r="8" spans="1:61" ht="15.75" hidden="1" customHeight="1">
      <c r="A8" s="82" t="s">
        <v>331</v>
      </c>
      <c r="B8" s="83">
        <v>0</v>
      </c>
      <c r="C8" s="21"/>
      <c r="D8" s="23" t="s">
        <v>1401</v>
      </c>
      <c r="E8" s="26"/>
      <c r="F8" s="14"/>
      <c r="G8" s="14"/>
      <c r="H8" s="14"/>
      <c r="I8" s="14"/>
      <c r="J8" s="3"/>
      <c r="K8" s="3"/>
      <c r="L8" s="3"/>
      <c r="N8" s="132"/>
      <c r="O8" s="132"/>
      <c r="P8" s="132"/>
      <c r="Q8" s="132"/>
      <c r="R8" s="132"/>
      <c r="S8" s="113"/>
      <c r="T8" s="113"/>
      <c r="U8" s="113"/>
      <c r="BD8" s="34" t="s">
        <v>1410</v>
      </c>
    </row>
    <row r="9" spans="1:61" ht="16.5" customHeight="1">
      <c r="A9" s="82" t="str">
        <f>IF(O3=1," سایر : ","موجودی :")</f>
        <v>موجودی :</v>
      </c>
      <c r="B9" s="83">
        <v>0</v>
      </c>
      <c r="C9" s="21"/>
      <c r="D9" s="24" t="s">
        <v>1402</v>
      </c>
      <c r="E9" s="27" t="str">
        <f>IFERROR(E7+G7,"")</f>
        <v/>
      </c>
      <c r="F9" s="159"/>
      <c r="G9" s="160"/>
      <c r="H9" s="160"/>
      <c r="I9" s="160"/>
      <c r="J9" s="3"/>
      <c r="K9" s="3"/>
      <c r="L9" s="3"/>
      <c r="N9" s="132"/>
      <c r="O9" s="132"/>
      <c r="P9" s="132"/>
      <c r="Q9" s="132" t="s">
        <v>332</v>
      </c>
      <c r="R9" s="134">
        <f>S6+S5</f>
        <v>678558.55200000003</v>
      </c>
      <c r="S9" s="113"/>
      <c r="T9" s="113"/>
      <c r="U9" s="113"/>
      <c r="BD9" s="36"/>
    </row>
    <row r="10" spans="1:61" ht="16.5" customHeight="1" thickBot="1">
      <c r="A10" s="82" t="str">
        <f>IF(O3=1,"",IF(O3=2,"سایر :",IF(O3=3,"ماشین آلات :")))</f>
        <v>ماشین آلات :</v>
      </c>
      <c r="B10" s="83">
        <v>0</v>
      </c>
      <c r="C10" s="21"/>
      <c r="D10" s="86" t="s">
        <v>1403</v>
      </c>
      <c r="E10" s="87" t="str">
        <f>IFERROR(E9*1.06,"")</f>
        <v/>
      </c>
      <c r="F10" s="161"/>
      <c r="G10" s="162"/>
      <c r="H10" s="162"/>
      <c r="I10" s="162"/>
      <c r="J10" s="3"/>
      <c r="K10" s="3"/>
      <c r="L10" s="3"/>
      <c r="N10" s="132"/>
      <c r="O10" s="132"/>
      <c r="P10" s="132"/>
      <c r="Q10" s="132"/>
      <c r="R10" s="132"/>
      <c r="S10" s="113"/>
      <c r="T10" s="113"/>
      <c r="U10" s="113"/>
      <c r="Y10" s="68" t="b">
        <v>1</v>
      </c>
      <c r="AU10" s="68" t="s">
        <v>234</v>
      </c>
      <c r="BD10" s="36" t="s">
        <v>1411</v>
      </c>
    </row>
    <row r="11" spans="1:61" ht="16.5" customHeight="1" thickBot="1">
      <c r="A11" s="84" t="str">
        <f>IF(O3=3,"سایر : ","")</f>
        <v xml:space="preserve">سایر : </v>
      </c>
      <c r="B11" s="85">
        <v>0</v>
      </c>
      <c r="C11" s="21"/>
      <c r="D11" s="141" t="str">
        <f>IF(O3=1,"",VLOOKUP(S17,BT45:BV1275,3,0))</f>
        <v>نياز به بازديد ندارد</v>
      </c>
      <c r="E11" s="142"/>
      <c r="F11" s="142"/>
      <c r="G11" s="142"/>
      <c r="H11" s="142"/>
      <c r="I11" s="143"/>
      <c r="J11" s="3"/>
      <c r="K11" s="3"/>
      <c r="L11" s="3"/>
      <c r="N11" s="132"/>
      <c r="O11" s="132"/>
      <c r="P11" s="132"/>
      <c r="Q11" s="132"/>
      <c r="R11" s="132"/>
      <c r="S11" s="113"/>
      <c r="T11" s="113"/>
      <c r="U11" s="113"/>
    </row>
    <row r="12" spans="1:61" ht="2.25" customHeight="1" thickBot="1">
      <c r="A12" s="10"/>
      <c r="B12" s="10"/>
      <c r="C12" s="21"/>
      <c r="D12" s="3"/>
      <c r="E12" s="3"/>
      <c r="F12" s="3"/>
      <c r="G12" s="3"/>
      <c r="H12" s="3"/>
      <c r="I12" s="3"/>
      <c r="J12" s="3"/>
      <c r="K12" s="3"/>
      <c r="L12" s="3"/>
      <c r="N12" s="132"/>
      <c r="O12" s="132"/>
      <c r="P12" s="132"/>
      <c r="Q12" s="132"/>
      <c r="R12" s="132"/>
      <c r="S12" s="113"/>
      <c r="T12" s="113"/>
      <c r="U12" s="113"/>
    </row>
    <row r="13" spans="1:61" ht="15.75" customHeight="1">
      <c r="A13" s="149" t="s">
        <v>2388</v>
      </c>
      <c r="B13" s="150"/>
      <c r="C13" s="21"/>
      <c r="D13" s="3"/>
      <c r="E13" s="3"/>
      <c r="F13" s="3"/>
      <c r="G13" s="3"/>
      <c r="H13" s="3"/>
      <c r="I13" s="3"/>
      <c r="J13" s="3"/>
      <c r="K13" s="3"/>
      <c r="L13" s="3"/>
      <c r="N13" s="132"/>
      <c r="O13" s="132"/>
      <c r="P13" s="132"/>
      <c r="Q13" s="132"/>
      <c r="R13" s="132"/>
      <c r="S13" s="113">
        <f>IF(O3=1,"",IF(O3=1,0.27,IF(I6=AV1245,VLOOKUP(E4,AR14:AT1244,2,0),VLOOKUP(E4,BB14:BD1244,2,0))))</f>
        <v>2</v>
      </c>
      <c r="T13" s="113"/>
      <c r="U13" s="113"/>
      <c r="V13" s="37" t="s">
        <v>138</v>
      </c>
      <c r="W13" s="37" t="s">
        <v>236</v>
      </c>
      <c r="Y13" s="68" t="b">
        <v>0</v>
      </c>
      <c r="AA13" s="68" t="s">
        <v>133</v>
      </c>
      <c r="AR13" s="31" t="s">
        <v>333</v>
      </c>
      <c r="AS13" s="68" t="s">
        <v>139</v>
      </c>
      <c r="AT13" s="68" t="s">
        <v>133</v>
      </c>
      <c r="AU13" s="38" t="s">
        <v>334</v>
      </c>
    </row>
    <row r="14" spans="1:61" ht="15.75" customHeight="1">
      <c r="A14" s="15" t="s">
        <v>335</v>
      </c>
      <c r="B14" s="60">
        <f t="shared" ref="B14:B20" si="0">Z14</f>
        <v>0.2</v>
      </c>
      <c r="C14" s="21"/>
      <c r="D14" s="146" t="str">
        <f>IF(Y14=Y10,"آیا مورد بیمه در استان های گیلان، مازندران و گلستان قرار دارد؟","")</f>
        <v>آیا مورد بیمه در استان های گیلان، مازندران و گلستان قرار دارد؟</v>
      </c>
      <c r="E14" s="146"/>
      <c r="F14" s="76" t="s">
        <v>336</v>
      </c>
      <c r="G14" s="3"/>
      <c r="H14" s="3"/>
      <c r="I14" s="3"/>
      <c r="J14" s="3"/>
      <c r="K14" s="3"/>
      <c r="L14" s="3"/>
      <c r="N14" s="132"/>
      <c r="O14" s="132"/>
      <c r="P14" s="132"/>
      <c r="Q14" s="132"/>
      <c r="R14" s="132"/>
      <c r="S14" s="113"/>
      <c r="T14" s="113"/>
      <c r="U14" s="113"/>
      <c r="V14" s="39" t="s">
        <v>3</v>
      </c>
      <c r="W14" s="39" t="s">
        <v>237</v>
      </c>
      <c r="X14" s="40" t="s">
        <v>335</v>
      </c>
      <c r="Y14" s="33" t="b">
        <v>1</v>
      </c>
      <c r="Z14" s="68">
        <f>IF(Y14=FALSE,0,AA14)</f>
        <v>0.2</v>
      </c>
      <c r="AA14" s="68">
        <f>IF(F14=X28,0.2,0.1)</f>
        <v>0.2</v>
      </c>
      <c r="AP14" s="68">
        <f>AX14</f>
        <v>0</v>
      </c>
      <c r="AQ14" s="68">
        <v>1</v>
      </c>
      <c r="AR14" s="41" t="s">
        <v>337</v>
      </c>
      <c r="AS14" s="42">
        <v>5</v>
      </c>
      <c r="AT14" s="43">
        <v>1.6000000000000001E-3</v>
      </c>
      <c r="AU14" s="38">
        <f t="shared" ref="AU14:AU77" si="1">IFERROR(FIND(F$3,AR14,1),0)</f>
        <v>0</v>
      </c>
      <c r="AV14" s="68">
        <f>IF(AU14=0,0,1)</f>
        <v>0</v>
      </c>
      <c r="AW14" s="44">
        <f>SUM(AU14)</f>
        <v>0</v>
      </c>
      <c r="AX14" s="11">
        <f>IF(AV14=1,AW14,0)</f>
        <v>0</v>
      </c>
      <c r="AY14" s="11">
        <f>AQ14</f>
        <v>1</v>
      </c>
      <c r="AZ14" s="11">
        <f>BH14</f>
        <v>0</v>
      </c>
      <c r="BA14" s="11">
        <v>1</v>
      </c>
      <c r="BB14" s="45" t="s">
        <v>1412</v>
      </c>
      <c r="BC14" s="45">
        <v>5</v>
      </c>
      <c r="BD14" s="46">
        <v>1.6000000000000001E-3</v>
      </c>
      <c r="BE14" s="38">
        <f t="shared" ref="BE14:BE77" si="2">IFERROR(FIND(F$3,BB14,1),0)</f>
        <v>0</v>
      </c>
      <c r="BF14" s="68">
        <f>IF(BE14=0,0,1)</f>
        <v>0</v>
      </c>
      <c r="BG14" s="44">
        <f>SUM(BE14)</f>
        <v>0</v>
      </c>
      <c r="BH14" s="11">
        <f>IF(BF14=1,BG14,0)</f>
        <v>0</v>
      </c>
      <c r="BI14" s="11">
        <f>BA14</f>
        <v>1</v>
      </c>
    </row>
    <row r="15" spans="1:61" ht="15.75" customHeight="1">
      <c r="A15" s="16" t="s">
        <v>0</v>
      </c>
      <c r="B15" s="61">
        <f t="shared" si="0"/>
        <v>0.7</v>
      </c>
      <c r="C15" s="21"/>
      <c r="D15" s="6" t="s">
        <v>338</v>
      </c>
      <c r="E15" s="1" t="s">
        <v>42</v>
      </c>
      <c r="F15" s="7" t="s">
        <v>134</v>
      </c>
      <c r="G15" s="152" t="s">
        <v>339</v>
      </c>
      <c r="H15" s="152"/>
      <c r="I15" s="3"/>
      <c r="J15" s="3"/>
      <c r="K15" s="3"/>
      <c r="L15" s="3"/>
      <c r="N15" s="132"/>
      <c r="O15" s="132"/>
      <c r="P15" s="132"/>
      <c r="Q15" s="132"/>
      <c r="R15" s="132"/>
      <c r="S15" s="113" t="str">
        <f>IF(S17&gt;660,CONCATENATE(S18," ",S13," ",X6),CONCATENATE(S18," ",S13," ",X5))</f>
        <v>طبقه  2 غیر صنعتی</v>
      </c>
      <c r="T15" s="113"/>
      <c r="U15" s="113"/>
      <c r="V15" s="39" t="s">
        <v>238</v>
      </c>
      <c r="W15" s="39" t="s">
        <v>239</v>
      </c>
      <c r="X15" s="40" t="s">
        <v>0</v>
      </c>
      <c r="Y15" s="33" t="b">
        <v>1</v>
      </c>
      <c r="Z15" s="68">
        <f>IF(Y15=FALSE,0,AA15)</f>
        <v>0.7</v>
      </c>
      <c r="AA15" s="68">
        <f>IF(OR(O3=1,O3=2),AF28,AI28)</f>
        <v>0.7</v>
      </c>
      <c r="AD15" s="68">
        <v>1</v>
      </c>
      <c r="AE15" s="68">
        <v>2</v>
      </c>
      <c r="AF15" s="68">
        <v>3</v>
      </c>
      <c r="AG15" s="68">
        <f>HLOOKUP(O$3,AD$15:AF$21,1,0)</f>
        <v>3</v>
      </c>
      <c r="AP15" s="68">
        <f>AX15</f>
        <v>0</v>
      </c>
      <c r="AQ15" s="68">
        <v>2</v>
      </c>
      <c r="AR15" s="41" t="s">
        <v>340</v>
      </c>
      <c r="AS15" s="42">
        <v>4</v>
      </c>
      <c r="AT15" s="43">
        <v>1.1999999999999999E-3</v>
      </c>
      <c r="AU15" s="38">
        <f t="shared" si="1"/>
        <v>0</v>
      </c>
      <c r="AV15" s="68">
        <f t="shared" ref="AV15:AV78" si="3">IF(AU15=0,0,1)</f>
        <v>0</v>
      </c>
      <c r="AW15" s="44">
        <f>SUM(AV$14:AV15)</f>
        <v>0</v>
      </c>
      <c r="AX15" s="11">
        <f t="shared" ref="AX15:AX78" si="4">IF(AV15=1,AW15,0)</f>
        <v>0</v>
      </c>
      <c r="AY15" s="11">
        <f t="shared" ref="AY15:AY78" si="5">AQ15</f>
        <v>2</v>
      </c>
      <c r="AZ15" s="11">
        <f t="shared" ref="AZ15:AZ78" si="6">BH15</f>
        <v>0</v>
      </c>
      <c r="BA15" s="11">
        <v>2</v>
      </c>
      <c r="BB15" s="45" t="s">
        <v>1413</v>
      </c>
      <c r="BC15" s="45">
        <v>4</v>
      </c>
      <c r="BD15" s="46">
        <v>1.1999999999999999E-3</v>
      </c>
      <c r="BE15" s="38">
        <f t="shared" si="2"/>
        <v>0</v>
      </c>
      <c r="BF15" s="68">
        <f>IF(BE15=0,0,1)</f>
        <v>0</v>
      </c>
      <c r="BG15" s="44">
        <f>SUM(BF$14:BF15)</f>
        <v>0</v>
      </c>
      <c r="BH15" s="11">
        <f>IF(BF15=1,BG15,0)</f>
        <v>0</v>
      </c>
      <c r="BI15" s="11">
        <f>BA15</f>
        <v>2</v>
      </c>
    </row>
    <row r="16" spans="1:61" ht="15.75" customHeight="1">
      <c r="A16" s="17" t="s">
        <v>1</v>
      </c>
      <c r="B16" s="62">
        <f t="shared" si="0"/>
        <v>0.15</v>
      </c>
      <c r="C16" s="21"/>
      <c r="D16" s="140" t="s">
        <v>341</v>
      </c>
      <c r="E16" s="140"/>
      <c r="F16" s="140"/>
      <c r="G16" s="3"/>
      <c r="H16" s="3"/>
      <c r="I16" s="3"/>
      <c r="J16" s="3"/>
      <c r="K16" s="3"/>
      <c r="L16" s="3"/>
      <c r="N16" s="132"/>
      <c r="O16" s="132"/>
      <c r="P16" s="155" t="s">
        <v>1398</v>
      </c>
      <c r="Q16" s="155"/>
      <c r="R16" s="132"/>
      <c r="S16" s="113"/>
      <c r="T16" s="113"/>
      <c r="U16" s="113"/>
      <c r="V16" s="39" t="s">
        <v>342</v>
      </c>
      <c r="W16" s="39" t="s">
        <v>240</v>
      </c>
      <c r="X16" s="40" t="s">
        <v>1</v>
      </c>
      <c r="Y16" s="33" t="b">
        <v>1</v>
      </c>
      <c r="Z16" s="68">
        <f t="shared" ref="Z16:Z24" si="7">IF(Y16=FALSE,0,AA16)</f>
        <v>0.15</v>
      </c>
      <c r="AA16" s="68">
        <v>0.15</v>
      </c>
      <c r="AD16" s="68" t="s">
        <v>343</v>
      </c>
      <c r="AE16" s="68" t="s">
        <v>343</v>
      </c>
      <c r="AF16" s="68" t="s">
        <v>344</v>
      </c>
      <c r="AG16" s="68" t="str">
        <f>HLOOKUP(O$3,AD$15:AF$21,2,0)</f>
        <v>گلی(سنتی و قدیمی)</v>
      </c>
      <c r="AH16" s="68">
        <v>1</v>
      </c>
      <c r="AP16" s="68">
        <f t="shared" ref="AP16:AP78" si="8">AX16</f>
        <v>0</v>
      </c>
      <c r="AQ16" s="68">
        <v>3</v>
      </c>
      <c r="AR16" s="41" t="s">
        <v>345</v>
      </c>
      <c r="AS16" s="42">
        <v>3</v>
      </c>
      <c r="AT16" s="43">
        <v>8.0000000000000004E-4</v>
      </c>
      <c r="AU16" s="38">
        <f t="shared" si="1"/>
        <v>0</v>
      </c>
      <c r="AV16" s="68">
        <f t="shared" si="3"/>
        <v>0</v>
      </c>
      <c r="AW16" s="44">
        <f>SUM(AV$14:AV16)</f>
        <v>0</v>
      </c>
      <c r="AX16" s="11">
        <f t="shared" si="4"/>
        <v>0</v>
      </c>
      <c r="AY16" s="11">
        <f t="shared" si="5"/>
        <v>3</v>
      </c>
      <c r="AZ16" s="11">
        <f t="shared" si="6"/>
        <v>0</v>
      </c>
      <c r="BA16" s="11">
        <v>3</v>
      </c>
      <c r="BB16" s="45" t="s">
        <v>1414</v>
      </c>
      <c r="BC16" s="45">
        <v>3</v>
      </c>
      <c r="BD16" s="46">
        <v>8.0000000000000004E-4</v>
      </c>
      <c r="BE16" s="38">
        <f t="shared" si="2"/>
        <v>0</v>
      </c>
      <c r="BF16" s="68">
        <f t="shared" ref="BF16:BF79" si="9">IF(BE16=0,0,1)</f>
        <v>0</v>
      </c>
      <c r="BG16" s="44">
        <f>SUM(BF$14:BF16)</f>
        <v>0</v>
      </c>
      <c r="BH16" s="11">
        <f t="shared" ref="BH16:BH79" si="10">IF(BF16=1,BG16,0)</f>
        <v>0</v>
      </c>
      <c r="BI16" s="11">
        <f t="shared" ref="BI16:BI79" si="11">BA16</f>
        <v>3</v>
      </c>
    </row>
    <row r="17" spans="1:61" ht="15.75" customHeight="1">
      <c r="A17" s="16" t="s">
        <v>346</v>
      </c>
      <c r="B17" s="61">
        <f t="shared" si="0"/>
        <v>0.05</v>
      </c>
      <c r="C17" s="21"/>
      <c r="D17" s="8" t="s">
        <v>132</v>
      </c>
      <c r="E17" s="157" t="s">
        <v>347</v>
      </c>
      <c r="F17" s="157"/>
      <c r="G17" s="3"/>
      <c r="H17" s="3"/>
      <c r="I17" s="3"/>
      <c r="J17" s="3"/>
      <c r="K17" s="3"/>
      <c r="L17" s="3"/>
      <c r="N17" s="132"/>
      <c r="O17" s="132"/>
      <c r="P17" s="155" t="s">
        <v>1399</v>
      </c>
      <c r="Q17" s="155"/>
      <c r="R17" s="132"/>
      <c r="S17" s="113">
        <f>IF(I6=AV1245,VLOOKUP(E4,AR14:AY1244,8,0),VLOOKUP(E4,BB14:BI1244,8,0))</f>
        <v>178</v>
      </c>
      <c r="T17" s="113"/>
      <c r="U17" s="113"/>
      <c r="V17" s="39" t="s">
        <v>4</v>
      </c>
      <c r="W17" s="39" t="s">
        <v>241</v>
      </c>
      <c r="X17" s="40" t="s">
        <v>346</v>
      </c>
      <c r="Y17" s="33" t="b">
        <v>1</v>
      </c>
      <c r="Z17" s="68">
        <f t="shared" si="7"/>
        <v>0.05</v>
      </c>
      <c r="AA17" s="68">
        <f>IF(E17=X26,0.1,0.05)</f>
        <v>0.05</v>
      </c>
      <c r="AD17" s="68" t="s">
        <v>339</v>
      </c>
      <c r="AE17" s="68" t="s">
        <v>339</v>
      </c>
      <c r="AF17" s="68" t="s">
        <v>348</v>
      </c>
      <c r="AG17" s="68" t="str">
        <f>HLOOKUP(O$3,AD$15:AF$21,3,0)</f>
        <v>آجری</v>
      </c>
      <c r="AH17" s="68">
        <v>2</v>
      </c>
      <c r="AP17" s="68">
        <f t="shared" si="8"/>
        <v>0</v>
      </c>
      <c r="AQ17" s="68">
        <v>4</v>
      </c>
      <c r="AR17" s="41" t="s">
        <v>349</v>
      </c>
      <c r="AS17" s="42">
        <v>4</v>
      </c>
      <c r="AT17" s="43">
        <v>1.1999999999999999E-3</v>
      </c>
      <c r="AU17" s="38">
        <f t="shared" si="1"/>
        <v>0</v>
      </c>
      <c r="AV17" s="68">
        <f t="shared" si="3"/>
        <v>0</v>
      </c>
      <c r="AW17" s="44">
        <f>SUM(AV$14:AV17)</f>
        <v>0</v>
      </c>
      <c r="AX17" s="11">
        <f t="shared" si="4"/>
        <v>0</v>
      </c>
      <c r="AY17" s="11">
        <f t="shared" si="5"/>
        <v>4</v>
      </c>
      <c r="AZ17" s="11">
        <f t="shared" si="6"/>
        <v>0</v>
      </c>
      <c r="BA17" s="11">
        <v>4</v>
      </c>
      <c r="BB17" s="45" t="s">
        <v>1415</v>
      </c>
      <c r="BC17" s="45">
        <v>4</v>
      </c>
      <c r="BD17" s="46">
        <v>1.1999999999999999E-3</v>
      </c>
      <c r="BE17" s="38">
        <f t="shared" si="2"/>
        <v>0</v>
      </c>
      <c r="BF17" s="68">
        <f t="shared" si="9"/>
        <v>0</v>
      </c>
      <c r="BG17" s="44">
        <f>SUM(BF$14:BF17)</f>
        <v>0</v>
      </c>
      <c r="BH17" s="11">
        <f t="shared" si="10"/>
        <v>0</v>
      </c>
      <c r="BI17" s="11">
        <f t="shared" si="11"/>
        <v>4</v>
      </c>
    </row>
    <row r="18" spans="1:61" ht="15.75" customHeight="1">
      <c r="A18" s="17" t="s">
        <v>350</v>
      </c>
      <c r="B18" s="62">
        <f t="shared" si="0"/>
        <v>0</v>
      </c>
      <c r="C18" s="21"/>
      <c r="D18" s="156" t="str">
        <f>IF(Y18=Y10,"برای ارائه پوشش ترکیدگی لوله آب بازدید از مورد بیمه الزامی است ","")</f>
        <v/>
      </c>
      <c r="E18" s="156"/>
      <c r="F18" s="156"/>
      <c r="G18" s="3"/>
      <c r="H18" s="3"/>
      <c r="I18" s="3"/>
      <c r="J18" s="3"/>
      <c r="K18" s="3"/>
      <c r="L18" s="3"/>
      <c r="N18" s="132"/>
      <c r="O18" s="132"/>
      <c r="P18" s="132"/>
      <c r="Q18" s="132"/>
      <c r="R18" s="132"/>
      <c r="S18" s="113" t="s">
        <v>1397</v>
      </c>
      <c r="T18" s="113"/>
      <c r="U18" s="113"/>
      <c r="V18" s="39" t="s">
        <v>351</v>
      </c>
      <c r="W18" s="39" t="s">
        <v>241</v>
      </c>
      <c r="X18" s="40" t="s">
        <v>350</v>
      </c>
      <c r="Y18" s="33" t="b">
        <v>0</v>
      </c>
      <c r="Z18" s="68">
        <f t="shared" si="7"/>
        <v>0</v>
      </c>
      <c r="AA18" s="68">
        <v>0.2</v>
      </c>
      <c r="AD18" s="68" t="s">
        <v>135</v>
      </c>
      <c r="AE18" s="68" t="s">
        <v>135</v>
      </c>
      <c r="AF18" s="68" t="s">
        <v>339</v>
      </c>
      <c r="AG18" s="68" t="str">
        <f>HLOOKUP(O$3,AD$15:AF$21,4,0)</f>
        <v>اسکلت فلزی</v>
      </c>
      <c r="AH18" s="68">
        <v>3</v>
      </c>
      <c r="AP18" s="68">
        <f t="shared" si="8"/>
        <v>0</v>
      </c>
      <c r="AQ18" s="68">
        <v>5</v>
      </c>
      <c r="AR18" s="41" t="s">
        <v>352</v>
      </c>
      <c r="AS18" s="42">
        <v>3</v>
      </c>
      <c r="AT18" s="43">
        <v>8.0000000000000004E-4</v>
      </c>
      <c r="AU18" s="38">
        <f t="shared" si="1"/>
        <v>0</v>
      </c>
      <c r="AV18" s="68">
        <f t="shared" si="3"/>
        <v>0</v>
      </c>
      <c r="AW18" s="44">
        <f>SUM(AV$14:AV18)</f>
        <v>0</v>
      </c>
      <c r="AX18" s="11">
        <f t="shared" si="4"/>
        <v>0</v>
      </c>
      <c r="AY18" s="11">
        <f t="shared" si="5"/>
        <v>5</v>
      </c>
      <c r="AZ18" s="11">
        <f t="shared" si="6"/>
        <v>0</v>
      </c>
      <c r="BA18" s="11">
        <v>5</v>
      </c>
      <c r="BB18" s="45" t="s">
        <v>1416</v>
      </c>
      <c r="BC18" s="45">
        <v>3</v>
      </c>
      <c r="BD18" s="46">
        <v>8.0000000000000004E-4</v>
      </c>
      <c r="BE18" s="38">
        <f t="shared" si="2"/>
        <v>0</v>
      </c>
      <c r="BF18" s="68">
        <f t="shared" si="9"/>
        <v>0</v>
      </c>
      <c r="BG18" s="44">
        <f>SUM(BF$14:BF18)</f>
        <v>0</v>
      </c>
      <c r="BH18" s="11">
        <f t="shared" si="10"/>
        <v>0</v>
      </c>
      <c r="BI18" s="11">
        <f t="shared" si="11"/>
        <v>5</v>
      </c>
    </row>
    <row r="19" spans="1:61" ht="15.75" customHeight="1">
      <c r="A19" s="16" t="s">
        <v>353</v>
      </c>
      <c r="B19" s="61">
        <f t="shared" si="0"/>
        <v>0</v>
      </c>
      <c r="C19" s="21"/>
      <c r="D19" s="140" t="str">
        <f>IF(Y19=Y10,"برای ارائه پوشش ضایعات آب و برف بازدید از مورد بیمه الزامی است","")</f>
        <v/>
      </c>
      <c r="E19" s="140"/>
      <c r="F19" s="140"/>
      <c r="G19" s="3"/>
      <c r="H19" s="3"/>
      <c r="I19" s="3"/>
      <c r="J19" s="3"/>
      <c r="K19" s="3"/>
      <c r="L19" s="3"/>
      <c r="N19" s="132"/>
      <c r="O19" s="132"/>
      <c r="P19" s="132"/>
      <c r="Q19" s="132"/>
      <c r="R19" s="132"/>
      <c r="S19" s="113"/>
      <c r="T19" s="113"/>
      <c r="U19" s="113"/>
      <c r="V19" s="39" t="s">
        <v>354</v>
      </c>
      <c r="W19" s="39" t="s">
        <v>241</v>
      </c>
      <c r="X19" s="40" t="s">
        <v>353</v>
      </c>
      <c r="Y19" s="33" t="b">
        <v>0</v>
      </c>
      <c r="Z19" s="68">
        <f t="shared" si="7"/>
        <v>0</v>
      </c>
      <c r="AA19" s="68">
        <v>0.2</v>
      </c>
      <c r="AD19" s="68" t="s">
        <v>348</v>
      </c>
      <c r="AE19" s="68" t="s">
        <v>348</v>
      </c>
      <c r="AF19" s="68" t="s">
        <v>355</v>
      </c>
      <c r="AG19" s="68" t="str">
        <f>HLOOKUP(O$3,AD$15:AF$21,5,0)</f>
        <v>بتون یا سوله</v>
      </c>
      <c r="AH19" s="68">
        <v>4</v>
      </c>
      <c r="AP19" s="68">
        <f t="shared" si="8"/>
        <v>0</v>
      </c>
      <c r="AQ19" s="68">
        <v>6</v>
      </c>
      <c r="AR19" s="41" t="s">
        <v>356</v>
      </c>
      <c r="AS19" s="42">
        <v>2</v>
      </c>
      <c r="AT19" s="43">
        <v>5.0000000000000001E-4</v>
      </c>
      <c r="AU19" s="38">
        <f t="shared" si="1"/>
        <v>0</v>
      </c>
      <c r="AV19" s="68">
        <f t="shared" si="3"/>
        <v>0</v>
      </c>
      <c r="AW19" s="44">
        <f>SUM(AV$14:AV19)</f>
        <v>0</v>
      </c>
      <c r="AX19" s="11">
        <f t="shared" si="4"/>
        <v>0</v>
      </c>
      <c r="AY19" s="11">
        <f t="shared" si="5"/>
        <v>6</v>
      </c>
      <c r="AZ19" s="11">
        <f t="shared" si="6"/>
        <v>0</v>
      </c>
      <c r="BA19" s="11">
        <v>6</v>
      </c>
      <c r="BB19" s="45" t="s">
        <v>1417</v>
      </c>
      <c r="BC19" s="45">
        <v>2</v>
      </c>
      <c r="BD19" s="46">
        <v>5.0000000000000001E-4</v>
      </c>
      <c r="BE19" s="38">
        <f t="shared" si="2"/>
        <v>0</v>
      </c>
      <c r="BF19" s="68">
        <f t="shared" si="9"/>
        <v>0</v>
      </c>
      <c r="BG19" s="44">
        <f>SUM(BF$14:BF19)</f>
        <v>0</v>
      </c>
      <c r="BH19" s="11">
        <f t="shared" si="10"/>
        <v>0</v>
      </c>
      <c r="BI19" s="11">
        <f t="shared" si="11"/>
        <v>6</v>
      </c>
    </row>
    <row r="20" spans="1:61" ht="15.75" customHeight="1">
      <c r="A20" s="17" t="s">
        <v>357</v>
      </c>
      <c r="B20" s="62">
        <f t="shared" si="0"/>
        <v>0.2</v>
      </c>
      <c r="C20" s="21"/>
      <c r="D20" s="154" t="str">
        <f>IF(Y20=Y10,"ارائه پوشش ضایعات ناشی از سنگینی برف منوط به ارائه پوشش ضایعات آب و برف می باشد","")</f>
        <v>ارائه پوشش ضایعات ناشی از سنگینی برف منوط به ارائه پوشش ضایعات آب و برف می باشد</v>
      </c>
      <c r="E20" s="154"/>
      <c r="F20" s="154"/>
      <c r="G20" s="3"/>
      <c r="H20" s="3"/>
      <c r="I20" s="3"/>
      <c r="J20" s="3"/>
      <c r="K20" s="3"/>
      <c r="L20" s="3"/>
      <c r="N20" s="132"/>
      <c r="O20" s="132"/>
      <c r="P20" s="132"/>
      <c r="Q20" s="132"/>
      <c r="R20" s="132" t="s">
        <v>1404</v>
      </c>
      <c r="S20" s="113"/>
      <c r="T20" s="113"/>
      <c r="U20" s="113"/>
      <c r="V20" s="39" t="s">
        <v>358</v>
      </c>
      <c r="W20" s="39" t="s">
        <v>241</v>
      </c>
      <c r="X20" s="40" t="s">
        <v>357</v>
      </c>
      <c r="Y20" s="33" t="b">
        <v>1</v>
      </c>
      <c r="Z20" s="68">
        <f t="shared" si="7"/>
        <v>0.2</v>
      </c>
      <c r="AA20" s="68">
        <v>0.2</v>
      </c>
      <c r="AD20" s="68" t="s">
        <v>359</v>
      </c>
      <c r="AE20" s="68" t="s">
        <v>359</v>
      </c>
      <c r="AF20" s="68" t="s">
        <v>360</v>
      </c>
      <c r="AG20" s="68" t="str">
        <f>HLOOKUP(O$3,AD$15:AF$21,6,0)</f>
        <v xml:space="preserve"> طبق آئین نامه 2800</v>
      </c>
      <c r="AH20" s="68">
        <v>5</v>
      </c>
      <c r="AP20" s="68">
        <f t="shared" si="8"/>
        <v>0</v>
      </c>
      <c r="AQ20" s="68">
        <v>7</v>
      </c>
      <c r="AR20" s="41" t="s">
        <v>361</v>
      </c>
      <c r="AS20" s="42">
        <v>4</v>
      </c>
      <c r="AT20" s="43">
        <v>1.1999999999999999E-3</v>
      </c>
      <c r="AU20" s="38">
        <f t="shared" si="1"/>
        <v>0</v>
      </c>
      <c r="AV20" s="68">
        <f t="shared" si="3"/>
        <v>0</v>
      </c>
      <c r="AW20" s="44">
        <f>SUM(AV$14:AV20)</f>
        <v>0</v>
      </c>
      <c r="AX20" s="11">
        <f t="shared" si="4"/>
        <v>0</v>
      </c>
      <c r="AY20" s="11">
        <f t="shared" si="5"/>
        <v>7</v>
      </c>
      <c r="AZ20" s="11">
        <f t="shared" si="6"/>
        <v>0</v>
      </c>
      <c r="BA20" s="11">
        <v>7</v>
      </c>
      <c r="BB20" s="45" t="s">
        <v>1418</v>
      </c>
      <c r="BC20" s="45">
        <v>4</v>
      </c>
      <c r="BD20" s="46">
        <v>1.1999999999999999E-3</v>
      </c>
      <c r="BE20" s="38">
        <f t="shared" si="2"/>
        <v>0</v>
      </c>
      <c r="BF20" s="68">
        <f t="shared" si="9"/>
        <v>0</v>
      </c>
      <c r="BG20" s="44">
        <f>SUM(BF$14:BF20)</f>
        <v>0</v>
      </c>
      <c r="BH20" s="11">
        <f t="shared" si="10"/>
        <v>0</v>
      </c>
      <c r="BI20" s="11">
        <f t="shared" si="11"/>
        <v>7</v>
      </c>
    </row>
    <row r="21" spans="1:61" ht="15.75" customHeight="1">
      <c r="A21" s="16" t="s">
        <v>362</v>
      </c>
      <c r="B21" s="61">
        <f>Z21</f>
        <v>0</v>
      </c>
      <c r="C21" s="21"/>
      <c r="D21" s="140" t="s">
        <v>363</v>
      </c>
      <c r="E21" s="140"/>
      <c r="F21" s="66">
        <v>0</v>
      </c>
      <c r="G21" s="3"/>
      <c r="H21" s="3"/>
      <c r="I21" s="3"/>
      <c r="J21" s="3"/>
      <c r="K21" s="3"/>
      <c r="L21" s="3"/>
      <c r="N21" s="132"/>
      <c r="O21" s="132"/>
      <c r="P21" s="132">
        <v>1</v>
      </c>
      <c r="Q21" s="132" t="s">
        <v>322</v>
      </c>
      <c r="R21" s="134">
        <f>SUM(B5:B9)</f>
        <v>0</v>
      </c>
      <c r="S21" s="116">
        <f>R21*G$5/1000</f>
        <v>0</v>
      </c>
      <c r="T21" s="113"/>
      <c r="U21" s="113"/>
      <c r="V21" s="39" t="s">
        <v>364</v>
      </c>
      <c r="W21" s="39" t="s">
        <v>241</v>
      </c>
      <c r="X21" s="40" t="s">
        <v>362</v>
      </c>
      <c r="Y21" s="33" t="b">
        <v>0</v>
      </c>
      <c r="Z21" s="68">
        <f>IF(Y21=FALSE,0,AA21)</f>
        <v>0</v>
      </c>
      <c r="AA21" s="68">
        <f>(SUM(Z14,Z15,Z16,Z17,Z18,Z19,Z20,G5)/2)</f>
        <v>0.89999999999999991</v>
      </c>
      <c r="AD21" s="68" t="str">
        <f>""</f>
        <v/>
      </c>
      <c r="AE21" s="68" t="str">
        <f>""</f>
        <v/>
      </c>
      <c r="AF21" s="68" t="s">
        <v>365</v>
      </c>
      <c r="AG21" s="68" t="str">
        <f>HLOOKUP(O$3,AD$15:AF$21,7,0)</f>
        <v>فضا های باز و غیر مسقف</v>
      </c>
      <c r="AH21" s="68">
        <v>6</v>
      </c>
      <c r="AI21" s="68" t="str">
        <f>AG21</f>
        <v>فضا های باز و غیر مسقف</v>
      </c>
      <c r="AP21" s="68">
        <f t="shared" si="8"/>
        <v>0</v>
      </c>
      <c r="AQ21" s="68">
        <v>8</v>
      </c>
      <c r="AR21" s="41" t="s">
        <v>366</v>
      </c>
      <c r="AS21" s="42">
        <v>4</v>
      </c>
      <c r="AT21" s="43">
        <v>1.1999999999999999E-3</v>
      </c>
      <c r="AU21" s="38">
        <f t="shared" si="1"/>
        <v>0</v>
      </c>
      <c r="AV21" s="68">
        <f t="shared" si="3"/>
        <v>0</v>
      </c>
      <c r="AW21" s="44">
        <f>SUM(AV$14:AV21)</f>
        <v>0</v>
      </c>
      <c r="AX21" s="11">
        <f t="shared" si="4"/>
        <v>0</v>
      </c>
      <c r="AY21" s="11">
        <f t="shared" si="5"/>
        <v>8</v>
      </c>
      <c r="AZ21" s="11">
        <f t="shared" si="6"/>
        <v>0</v>
      </c>
      <c r="BA21" s="11">
        <v>8</v>
      </c>
      <c r="BB21" s="45" t="s">
        <v>1419</v>
      </c>
      <c r="BC21" s="45">
        <v>4</v>
      </c>
      <c r="BD21" s="46">
        <v>1.1999999999999999E-3</v>
      </c>
      <c r="BE21" s="38">
        <f t="shared" si="2"/>
        <v>0</v>
      </c>
      <c r="BF21" s="68">
        <f t="shared" si="9"/>
        <v>0</v>
      </c>
      <c r="BG21" s="44">
        <f>SUM(BF$14:BF21)</f>
        <v>0</v>
      </c>
      <c r="BH21" s="11">
        <f t="shared" si="10"/>
        <v>0</v>
      </c>
      <c r="BI21" s="11">
        <f t="shared" si="11"/>
        <v>8</v>
      </c>
    </row>
    <row r="22" spans="1:61" ht="15.75" customHeight="1">
      <c r="A22" s="17" t="s">
        <v>2</v>
      </c>
      <c r="B22" s="62">
        <f>Z22</f>
        <v>1</v>
      </c>
      <c r="C22" s="21"/>
      <c r="D22" s="140" t="s">
        <v>367</v>
      </c>
      <c r="E22" s="140"/>
      <c r="F22" s="64">
        <v>0</v>
      </c>
      <c r="G22" s="3"/>
      <c r="H22" s="3"/>
      <c r="I22" s="3"/>
      <c r="J22" s="3"/>
      <c r="K22" s="3"/>
      <c r="L22" s="3"/>
      <c r="N22" s="132"/>
      <c r="O22" s="132"/>
      <c r="P22" s="132">
        <v>2</v>
      </c>
      <c r="Q22" s="132" t="s">
        <v>325</v>
      </c>
      <c r="R22" s="134">
        <f>SUM(B5:B10)</f>
        <v>0</v>
      </c>
      <c r="S22" s="116">
        <f>R22*G$5/1000</f>
        <v>0</v>
      </c>
      <c r="T22" s="113"/>
      <c r="U22" s="113"/>
      <c r="V22" s="39" t="s">
        <v>5</v>
      </c>
      <c r="W22" s="39" t="s">
        <v>240</v>
      </c>
      <c r="X22" s="40" t="s">
        <v>2</v>
      </c>
      <c r="Y22" s="33" t="b">
        <v>1</v>
      </c>
      <c r="Z22" s="68">
        <f>IF(Y22=FALSE,0,AA22)</f>
        <v>1</v>
      </c>
      <c r="AA22" s="68">
        <v>1</v>
      </c>
      <c r="AP22" s="68">
        <f t="shared" si="8"/>
        <v>0</v>
      </c>
      <c r="AQ22" s="68">
        <v>9</v>
      </c>
      <c r="AR22" s="41" t="s">
        <v>368</v>
      </c>
      <c r="AS22" s="42">
        <v>4</v>
      </c>
      <c r="AT22" s="43">
        <v>1.1999999999999999E-3</v>
      </c>
      <c r="AU22" s="38">
        <f t="shared" si="1"/>
        <v>0</v>
      </c>
      <c r="AV22" s="68">
        <f t="shared" si="3"/>
        <v>0</v>
      </c>
      <c r="AW22" s="44">
        <f>SUM(AV$14:AV22)</f>
        <v>0</v>
      </c>
      <c r="AX22" s="11">
        <f t="shared" si="4"/>
        <v>0</v>
      </c>
      <c r="AY22" s="11">
        <f t="shared" si="5"/>
        <v>9</v>
      </c>
      <c r="AZ22" s="11">
        <f t="shared" si="6"/>
        <v>0</v>
      </c>
      <c r="BA22" s="11">
        <v>9</v>
      </c>
      <c r="BB22" s="45" t="s">
        <v>1420</v>
      </c>
      <c r="BC22" s="45">
        <v>4</v>
      </c>
      <c r="BD22" s="46">
        <v>1.1999999999999999E-3</v>
      </c>
      <c r="BE22" s="38">
        <f t="shared" si="2"/>
        <v>0</v>
      </c>
      <c r="BF22" s="68">
        <f t="shared" si="9"/>
        <v>0</v>
      </c>
      <c r="BG22" s="44">
        <f>SUM(BF$14:BF22)</f>
        <v>0</v>
      </c>
      <c r="BH22" s="11">
        <f t="shared" si="10"/>
        <v>0</v>
      </c>
      <c r="BI22" s="11">
        <f t="shared" si="11"/>
        <v>9</v>
      </c>
    </row>
    <row r="23" spans="1:61" ht="15.75" customHeight="1">
      <c r="A23" s="16" t="s">
        <v>369</v>
      </c>
      <c r="B23" s="61">
        <f>IF(AND(B6=0,B9=0,B11=0),0,Z23)</f>
        <v>0</v>
      </c>
      <c r="C23" s="21"/>
      <c r="D23" s="153" t="s">
        <v>370</v>
      </c>
      <c r="E23" s="153"/>
      <c r="F23" s="2">
        <v>12</v>
      </c>
      <c r="G23" s="153" t="s">
        <v>371</v>
      </c>
      <c r="H23" s="153"/>
      <c r="I23" s="65">
        <v>56546546</v>
      </c>
      <c r="J23" s="3"/>
      <c r="K23" s="3"/>
      <c r="L23" s="3"/>
      <c r="N23" s="132"/>
      <c r="O23" s="132"/>
      <c r="P23" s="132">
        <v>3</v>
      </c>
      <c r="Q23" s="132" t="s">
        <v>328</v>
      </c>
      <c r="R23" s="134">
        <f>SUM(B5:B11)</f>
        <v>0</v>
      </c>
      <c r="S23" s="116">
        <f>R23*G$5/1000</f>
        <v>0</v>
      </c>
      <c r="T23" s="113"/>
      <c r="U23" s="113"/>
      <c r="V23" s="39" t="s">
        <v>6</v>
      </c>
      <c r="W23" s="39" t="s">
        <v>241</v>
      </c>
      <c r="X23" s="40" t="s">
        <v>369</v>
      </c>
      <c r="Y23" s="33" t="b">
        <v>1</v>
      </c>
      <c r="Z23" s="68">
        <f>IF(Y23=FALSE,0,AA23)</f>
        <v>12</v>
      </c>
      <c r="AA23" s="47">
        <f>F23</f>
        <v>12</v>
      </c>
      <c r="AJ23" s="68">
        <f>VLOOKUP(G15,AG16:AH21,2,0)</f>
        <v>3</v>
      </c>
      <c r="AP23" s="68">
        <f t="shared" si="8"/>
        <v>0</v>
      </c>
      <c r="AQ23" s="68">
        <v>10</v>
      </c>
      <c r="AR23" s="41" t="s">
        <v>372</v>
      </c>
      <c r="AS23" s="42">
        <v>4</v>
      </c>
      <c r="AT23" s="43">
        <v>1.1999999999999999E-3</v>
      </c>
      <c r="AU23" s="38">
        <f t="shared" si="1"/>
        <v>0</v>
      </c>
      <c r="AV23" s="68">
        <f t="shared" si="3"/>
        <v>0</v>
      </c>
      <c r="AW23" s="44">
        <f>SUM(AV$14:AV23)</f>
        <v>0</v>
      </c>
      <c r="AX23" s="11">
        <f t="shared" si="4"/>
        <v>0</v>
      </c>
      <c r="AY23" s="11">
        <f t="shared" si="5"/>
        <v>10</v>
      </c>
      <c r="AZ23" s="11">
        <f t="shared" si="6"/>
        <v>0</v>
      </c>
      <c r="BA23" s="11">
        <v>10</v>
      </c>
      <c r="BB23" s="45" t="s">
        <v>1421</v>
      </c>
      <c r="BC23" s="45">
        <v>4</v>
      </c>
      <c r="BD23" s="46">
        <v>1.1999999999999999E-3</v>
      </c>
      <c r="BE23" s="38">
        <f t="shared" si="2"/>
        <v>0</v>
      </c>
      <c r="BF23" s="68">
        <f t="shared" si="9"/>
        <v>0</v>
      </c>
      <c r="BG23" s="44">
        <f>SUM(BF$14:BF23)</f>
        <v>0</v>
      </c>
      <c r="BH23" s="11">
        <f t="shared" si="10"/>
        <v>0</v>
      </c>
      <c r="BI23" s="11">
        <f t="shared" si="11"/>
        <v>10</v>
      </c>
    </row>
    <row r="24" spans="1:61" ht="15.75" customHeight="1" thickBot="1">
      <c r="A24" s="18" t="s">
        <v>373</v>
      </c>
      <c r="B24" s="63">
        <f>IF(B5=0,0,Z24)</f>
        <v>0</v>
      </c>
      <c r="C24" s="21"/>
      <c r="D24" s="140" t="s">
        <v>374</v>
      </c>
      <c r="E24" s="140"/>
      <c r="F24" s="67">
        <v>0</v>
      </c>
      <c r="G24" s="3"/>
      <c r="H24" s="3"/>
      <c r="I24" s="3"/>
      <c r="J24" s="3"/>
      <c r="K24" s="3"/>
      <c r="L24" s="3"/>
      <c r="N24" s="132"/>
      <c r="O24" s="132"/>
      <c r="P24" s="132"/>
      <c r="Q24" s="132"/>
      <c r="R24" s="132"/>
      <c r="S24" s="113"/>
      <c r="T24" s="113"/>
      <c r="U24" s="113"/>
      <c r="V24" s="39" t="s">
        <v>7</v>
      </c>
      <c r="W24" s="39" t="s">
        <v>239</v>
      </c>
      <c r="X24" s="40" t="s">
        <v>373</v>
      </c>
      <c r="Y24" s="33" t="b">
        <v>0</v>
      </c>
      <c r="Z24" s="68">
        <f t="shared" si="7"/>
        <v>0</v>
      </c>
      <c r="AA24" s="68">
        <f>IF(O3=1,0,20)</f>
        <v>20</v>
      </c>
      <c r="AG24" s="68" t="str">
        <f>VLOOKUP(E15,V14:W265,2,0)</f>
        <v>منطقه 2 تراکم خطر</v>
      </c>
      <c r="AH24" s="68" t="str">
        <f>IF(OR(AG24=W24,AG24=W14,AG24=W20),AF31,AG31)</f>
        <v>مناطق زلزله خیز خفیف</v>
      </c>
      <c r="AP24" s="68">
        <f t="shared" si="8"/>
        <v>0</v>
      </c>
      <c r="AQ24" s="68">
        <v>11</v>
      </c>
      <c r="AR24" s="41" t="s">
        <v>375</v>
      </c>
      <c r="AS24" s="42">
        <v>3</v>
      </c>
      <c r="AT24" s="43">
        <v>8.0000000000000004E-4</v>
      </c>
      <c r="AU24" s="38">
        <f t="shared" si="1"/>
        <v>0</v>
      </c>
      <c r="AV24" s="68">
        <f t="shared" si="3"/>
        <v>0</v>
      </c>
      <c r="AW24" s="44">
        <f>SUM(AV$14:AV24)</f>
        <v>0</v>
      </c>
      <c r="AX24" s="11">
        <f t="shared" si="4"/>
        <v>0</v>
      </c>
      <c r="AY24" s="11">
        <f t="shared" si="5"/>
        <v>11</v>
      </c>
      <c r="AZ24" s="11">
        <f t="shared" si="6"/>
        <v>0</v>
      </c>
      <c r="BA24" s="11">
        <v>11</v>
      </c>
      <c r="BB24" s="45" t="s">
        <v>1422</v>
      </c>
      <c r="BC24" s="45">
        <v>3</v>
      </c>
      <c r="BD24" s="46">
        <v>8.0000000000000004E-4</v>
      </c>
      <c r="BE24" s="38">
        <f t="shared" si="2"/>
        <v>0</v>
      </c>
      <c r="BF24" s="68">
        <f t="shared" si="9"/>
        <v>0</v>
      </c>
      <c r="BG24" s="44">
        <f>SUM(BF$14:BF24)</f>
        <v>0</v>
      </c>
      <c r="BH24" s="11">
        <f t="shared" si="10"/>
        <v>0</v>
      </c>
      <c r="BI24" s="11">
        <f t="shared" si="11"/>
        <v>11</v>
      </c>
    </row>
    <row r="25" spans="1:61">
      <c r="A25" s="21"/>
      <c r="B25" s="21"/>
      <c r="C25" s="21"/>
      <c r="D25" s="3"/>
      <c r="E25" s="3"/>
      <c r="F25" s="3"/>
      <c r="G25" s="3"/>
      <c r="H25" s="3"/>
      <c r="I25" s="3"/>
      <c r="J25" s="3"/>
      <c r="K25" s="3"/>
      <c r="L25" s="3"/>
      <c r="N25" s="132"/>
      <c r="O25" s="132"/>
      <c r="P25" s="132"/>
      <c r="Q25" s="132"/>
      <c r="R25" s="132"/>
      <c r="S25" s="113"/>
      <c r="T25" s="113"/>
      <c r="U25" s="113"/>
      <c r="V25" s="39" t="s">
        <v>376</v>
      </c>
      <c r="W25" s="39" t="s">
        <v>240</v>
      </c>
      <c r="AP25" s="68">
        <f t="shared" si="8"/>
        <v>0</v>
      </c>
      <c r="AQ25" s="68">
        <v>12</v>
      </c>
      <c r="AR25" s="41" t="s">
        <v>242</v>
      </c>
      <c r="AS25" s="42">
        <v>3</v>
      </c>
      <c r="AT25" s="43">
        <v>8.0000000000000004E-4</v>
      </c>
      <c r="AU25" s="38">
        <f t="shared" si="1"/>
        <v>0</v>
      </c>
      <c r="AV25" s="68">
        <f t="shared" si="3"/>
        <v>0</v>
      </c>
      <c r="AW25" s="44">
        <f>SUM(AV$14:AV25)</f>
        <v>0</v>
      </c>
      <c r="AX25" s="11">
        <f t="shared" si="4"/>
        <v>0</v>
      </c>
      <c r="AY25" s="11">
        <f t="shared" si="5"/>
        <v>12</v>
      </c>
      <c r="AZ25" s="11">
        <f t="shared" si="6"/>
        <v>0</v>
      </c>
      <c r="BA25" s="11">
        <v>12</v>
      </c>
      <c r="BB25" s="45" t="s">
        <v>1423</v>
      </c>
      <c r="BC25" s="45">
        <v>3</v>
      </c>
      <c r="BD25" s="46">
        <v>8.0000000000000004E-4</v>
      </c>
      <c r="BE25" s="38">
        <f t="shared" si="2"/>
        <v>0</v>
      </c>
      <c r="BF25" s="68">
        <f t="shared" si="9"/>
        <v>0</v>
      </c>
      <c r="BG25" s="44">
        <f>SUM(BF$14:BF25)</f>
        <v>0</v>
      </c>
      <c r="BH25" s="11">
        <f t="shared" si="10"/>
        <v>0</v>
      </c>
      <c r="BI25" s="11">
        <f t="shared" si="11"/>
        <v>12</v>
      </c>
    </row>
    <row r="26" spans="1:6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132"/>
      <c r="O26" s="132"/>
      <c r="P26" s="132"/>
      <c r="Q26" s="132"/>
      <c r="R26" s="132" t="s">
        <v>1401</v>
      </c>
      <c r="S26" s="113" t="s">
        <v>1405</v>
      </c>
      <c r="T26" s="113"/>
      <c r="U26" s="113"/>
      <c r="V26" s="39" t="s">
        <v>8</v>
      </c>
      <c r="W26" s="39" t="s">
        <v>243</v>
      </c>
      <c r="X26" s="68" t="s">
        <v>377</v>
      </c>
      <c r="AP26" s="68">
        <f t="shared" si="8"/>
        <v>0</v>
      </c>
      <c r="AQ26" s="68">
        <v>13</v>
      </c>
      <c r="AR26" s="41" t="s">
        <v>378</v>
      </c>
      <c r="AS26" s="42">
        <v>2</v>
      </c>
      <c r="AT26" s="43">
        <v>5.0000000000000001E-4</v>
      </c>
      <c r="AU26" s="38">
        <f t="shared" si="1"/>
        <v>0</v>
      </c>
      <c r="AV26" s="68">
        <f t="shared" si="3"/>
        <v>0</v>
      </c>
      <c r="AW26" s="44">
        <f>SUM(AV$14:AV26)</f>
        <v>0</v>
      </c>
      <c r="AX26" s="11">
        <f t="shared" si="4"/>
        <v>0</v>
      </c>
      <c r="AY26" s="11">
        <f t="shared" si="5"/>
        <v>13</v>
      </c>
      <c r="AZ26" s="11">
        <f t="shared" si="6"/>
        <v>0</v>
      </c>
      <c r="BA26" s="11">
        <v>13</v>
      </c>
      <c r="BB26" s="45" t="s">
        <v>1424</v>
      </c>
      <c r="BC26" s="45">
        <v>2</v>
      </c>
      <c r="BD26" s="46">
        <v>5.0000000000000001E-4</v>
      </c>
      <c r="BE26" s="38">
        <f t="shared" si="2"/>
        <v>0</v>
      </c>
      <c r="BF26" s="68">
        <f t="shared" si="9"/>
        <v>0</v>
      </c>
      <c r="BG26" s="44">
        <f>SUM(BF$14:BF26)</f>
        <v>0</v>
      </c>
      <c r="BH26" s="11">
        <f t="shared" si="10"/>
        <v>0</v>
      </c>
      <c r="BI26" s="11">
        <f t="shared" si="11"/>
        <v>13</v>
      </c>
    </row>
    <row r="27" spans="1:61" s="11" customFormat="1">
      <c r="M27" s="68"/>
      <c r="N27" s="132"/>
      <c r="O27" s="132"/>
      <c r="P27" s="132"/>
      <c r="Q27" s="132"/>
      <c r="R27" s="132">
        <f>B14+B15+B16+B17+B18+B19+B20</f>
        <v>1.2999999999999998</v>
      </c>
      <c r="S27" s="116">
        <f>(B21*F21/1000)+(B22*F22/1000)+(B23*I23/1000)+(F24*B24/1000)</f>
        <v>0</v>
      </c>
      <c r="T27" s="113"/>
      <c r="U27" s="113"/>
      <c r="V27" s="39" t="s">
        <v>9</v>
      </c>
      <c r="W27" s="39" t="s">
        <v>239</v>
      </c>
      <c r="X27" s="68" t="s">
        <v>347</v>
      </c>
      <c r="Y27" s="68"/>
      <c r="Z27" s="68"/>
      <c r="AA27" s="68"/>
      <c r="AB27" s="68"/>
      <c r="AC27" s="68"/>
      <c r="AD27" s="68"/>
      <c r="AE27" s="68"/>
      <c r="AF27" s="68" t="s">
        <v>379</v>
      </c>
      <c r="AG27" s="68"/>
      <c r="AH27" s="68"/>
      <c r="AI27" s="68" t="s">
        <v>328</v>
      </c>
      <c r="AJ27" s="68"/>
      <c r="AK27" s="68"/>
      <c r="AL27" s="68"/>
      <c r="AM27" s="68"/>
      <c r="AN27" s="68"/>
      <c r="AO27" s="68"/>
      <c r="AP27" s="68">
        <f t="shared" si="8"/>
        <v>0</v>
      </c>
      <c r="AQ27" s="68">
        <v>14</v>
      </c>
      <c r="AR27" s="41" t="s">
        <v>380</v>
      </c>
      <c r="AS27" s="42">
        <v>5</v>
      </c>
      <c r="AT27" s="43">
        <v>1.6000000000000001E-3</v>
      </c>
      <c r="AU27" s="38">
        <f t="shared" si="1"/>
        <v>0</v>
      </c>
      <c r="AV27" s="68">
        <f t="shared" si="3"/>
        <v>0</v>
      </c>
      <c r="AW27" s="44">
        <f>SUM(AV$14:AV27)</f>
        <v>0</v>
      </c>
      <c r="AX27" s="11">
        <f t="shared" si="4"/>
        <v>0</v>
      </c>
      <c r="AY27" s="11">
        <f t="shared" si="5"/>
        <v>14</v>
      </c>
      <c r="AZ27" s="11">
        <f t="shared" si="6"/>
        <v>0</v>
      </c>
      <c r="BA27" s="11">
        <v>14</v>
      </c>
      <c r="BB27" s="45" t="s">
        <v>1425</v>
      </c>
      <c r="BC27" s="45">
        <v>5</v>
      </c>
      <c r="BD27" s="46">
        <v>1.6000000000000001E-3</v>
      </c>
      <c r="BE27" s="38">
        <f t="shared" si="2"/>
        <v>0</v>
      </c>
      <c r="BF27" s="68">
        <f t="shared" si="9"/>
        <v>0</v>
      </c>
      <c r="BG27" s="44">
        <f>SUM(BF$14:BF27)</f>
        <v>0</v>
      </c>
      <c r="BH27" s="11">
        <f t="shared" si="10"/>
        <v>0</v>
      </c>
      <c r="BI27" s="11">
        <f t="shared" si="11"/>
        <v>14</v>
      </c>
    </row>
    <row r="28" spans="1:61" s="11" customFormat="1">
      <c r="M28" s="68"/>
      <c r="N28" s="132"/>
      <c r="O28" s="132"/>
      <c r="P28" s="132"/>
      <c r="Q28" s="132"/>
      <c r="R28" s="134">
        <f>VLOOKUP(O3,P21:R23,3,0)</f>
        <v>0</v>
      </c>
      <c r="S28" s="113"/>
      <c r="T28" s="113"/>
      <c r="U28" s="113"/>
      <c r="V28" s="39" t="s">
        <v>381</v>
      </c>
      <c r="W28" s="39" t="s">
        <v>237</v>
      </c>
      <c r="X28" s="68" t="s">
        <v>336</v>
      </c>
      <c r="Y28" s="68"/>
      <c r="Z28" s="68"/>
      <c r="AA28" s="68"/>
      <c r="AB28" s="68"/>
      <c r="AC28" s="68"/>
      <c r="AD28" s="68"/>
      <c r="AE28" s="68"/>
      <c r="AF28" s="68">
        <f>HLOOKUP(AH24,AE31:AG36,(AJ23+1),0)</f>
        <v>0.4</v>
      </c>
      <c r="AG28" s="68"/>
      <c r="AH28" s="68"/>
      <c r="AI28" s="68">
        <f>HLOOKUP(AG24,AI31:AN37,(AJ23+1),0)</f>
        <v>0.7</v>
      </c>
      <c r="AJ28" s="68"/>
      <c r="AK28" s="68"/>
      <c r="AL28" s="68"/>
      <c r="AM28" s="68"/>
      <c r="AN28" s="68"/>
      <c r="AO28" s="68"/>
      <c r="AP28" s="68">
        <f t="shared" si="8"/>
        <v>0</v>
      </c>
      <c r="AQ28" s="68">
        <v>15</v>
      </c>
      <c r="AR28" s="41" t="s">
        <v>382</v>
      </c>
      <c r="AS28" s="42">
        <v>3</v>
      </c>
      <c r="AT28" s="43">
        <v>8.0000000000000004E-4</v>
      </c>
      <c r="AU28" s="38">
        <f t="shared" si="1"/>
        <v>0</v>
      </c>
      <c r="AV28" s="68">
        <f t="shared" si="3"/>
        <v>0</v>
      </c>
      <c r="AW28" s="44">
        <f>SUM(AV$14:AV28)</f>
        <v>0</v>
      </c>
      <c r="AX28" s="11">
        <f t="shared" si="4"/>
        <v>0</v>
      </c>
      <c r="AY28" s="11">
        <f t="shared" si="5"/>
        <v>15</v>
      </c>
      <c r="AZ28" s="11">
        <f t="shared" si="6"/>
        <v>0</v>
      </c>
      <c r="BA28" s="11">
        <v>15</v>
      </c>
      <c r="BB28" s="45" t="s">
        <v>1426</v>
      </c>
      <c r="BC28" s="45">
        <v>3</v>
      </c>
      <c r="BD28" s="46">
        <v>8.0000000000000004E-4</v>
      </c>
      <c r="BE28" s="38">
        <f t="shared" si="2"/>
        <v>0</v>
      </c>
      <c r="BF28" s="68">
        <f t="shared" si="9"/>
        <v>0</v>
      </c>
      <c r="BG28" s="44">
        <f>SUM(BF$14:BF28)</f>
        <v>0</v>
      </c>
      <c r="BH28" s="11">
        <f t="shared" si="10"/>
        <v>0</v>
      </c>
      <c r="BI28" s="11">
        <f t="shared" si="11"/>
        <v>15</v>
      </c>
    </row>
    <row r="29" spans="1:61" s="11" customFormat="1">
      <c r="M29" s="68"/>
      <c r="N29" s="132"/>
      <c r="O29" s="132"/>
      <c r="P29" s="132"/>
      <c r="Q29" s="132"/>
      <c r="R29" s="134">
        <f>R28*R27/1000</f>
        <v>0</v>
      </c>
      <c r="S29" s="113"/>
      <c r="T29" s="113"/>
      <c r="U29" s="113"/>
      <c r="V29" s="39" t="s">
        <v>383</v>
      </c>
      <c r="W29" s="39" t="s">
        <v>240</v>
      </c>
      <c r="X29" s="68" t="s">
        <v>384</v>
      </c>
      <c r="Y29" s="68"/>
      <c r="Z29" s="68"/>
      <c r="AA29" s="68"/>
      <c r="AB29" s="68"/>
      <c r="AC29" s="68"/>
      <c r="AD29" s="68"/>
      <c r="AE29" s="155"/>
      <c r="AF29" s="155"/>
      <c r="AG29" s="155"/>
      <c r="AH29" s="68"/>
      <c r="AI29" s="68"/>
      <c r="AJ29" s="68"/>
      <c r="AK29" s="68"/>
      <c r="AL29" s="68"/>
      <c r="AM29" s="68"/>
      <c r="AN29" s="68"/>
      <c r="AO29" s="68"/>
      <c r="AP29" s="68">
        <f t="shared" si="8"/>
        <v>0</v>
      </c>
      <c r="AQ29" s="68">
        <v>16</v>
      </c>
      <c r="AR29" s="41" t="s">
        <v>385</v>
      </c>
      <c r="AS29" s="42">
        <v>3</v>
      </c>
      <c r="AT29" s="43">
        <v>8.0000000000000004E-4</v>
      </c>
      <c r="AU29" s="38">
        <f t="shared" si="1"/>
        <v>0</v>
      </c>
      <c r="AV29" s="68">
        <f t="shared" si="3"/>
        <v>0</v>
      </c>
      <c r="AW29" s="44">
        <f>SUM(AV$14:AV29)</f>
        <v>0</v>
      </c>
      <c r="AX29" s="11">
        <f t="shared" si="4"/>
        <v>0</v>
      </c>
      <c r="AY29" s="11">
        <f t="shared" si="5"/>
        <v>16</v>
      </c>
      <c r="AZ29" s="11">
        <f t="shared" si="6"/>
        <v>0</v>
      </c>
      <c r="BA29" s="11">
        <v>16</v>
      </c>
      <c r="BB29" s="45" t="s">
        <v>1427</v>
      </c>
      <c r="BC29" s="45">
        <v>3</v>
      </c>
      <c r="BD29" s="46">
        <v>8.0000000000000004E-4</v>
      </c>
      <c r="BE29" s="38">
        <f t="shared" si="2"/>
        <v>0</v>
      </c>
      <c r="BF29" s="68">
        <f t="shared" si="9"/>
        <v>0</v>
      </c>
      <c r="BG29" s="44">
        <f>SUM(BF$14:BF29)</f>
        <v>0</v>
      </c>
      <c r="BH29" s="11">
        <f t="shared" si="10"/>
        <v>0</v>
      </c>
      <c r="BI29" s="11">
        <f t="shared" si="11"/>
        <v>16</v>
      </c>
    </row>
    <row r="30" spans="1:61" s="11" customFormat="1" ht="21.75" customHeight="1">
      <c r="M30" s="68"/>
      <c r="N30" s="132"/>
      <c r="O30" s="132"/>
      <c r="P30" s="132"/>
      <c r="Q30" s="132"/>
      <c r="R30" s="132"/>
      <c r="S30" s="113"/>
      <c r="T30" s="113"/>
      <c r="U30" s="113"/>
      <c r="V30" s="39" t="s">
        <v>386</v>
      </c>
      <c r="W30" s="39" t="s">
        <v>241</v>
      </c>
      <c r="X30" s="68"/>
      <c r="Y30" s="68"/>
      <c r="Z30" s="68"/>
      <c r="AA30" s="68"/>
      <c r="AB30" s="68"/>
      <c r="AC30" s="68"/>
      <c r="AD30" s="68"/>
      <c r="AE30" s="155" t="s">
        <v>137</v>
      </c>
      <c r="AF30" s="155"/>
      <c r="AG30" s="155"/>
      <c r="AH30" s="68"/>
      <c r="AI30" s="155">
        <v>3</v>
      </c>
      <c r="AJ30" s="155"/>
      <c r="AK30" s="155"/>
      <c r="AL30" s="155"/>
      <c r="AM30" s="155"/>
      <c r="AN30" s="155"/>
      <c r="AO30" s="68"/>
      <c r="AP30" s="68">
        <f t="shared" si="8"/>
        <v>0</v>
      </c>
      <c r="AQ30" s="68">
        <v>17</v>
      </c>
      <c r="AR30" s="41" t="s">
        <v>387</v>
      </c>
      <c r="AS30" s="42">
        <v>4</v>
      </c>
      <c r="AT30" s="43">
        <v>1.1999999999999999E-3</v>
      </c>
      <c r="AU30" s="38">
        <f t="shared" si="1"/>
        <v>0</v>
      </c>
      <c r="AV30" s="68">
        <f t="shared" si="3"/>
        <v>0</v>
      </c>
      <c r="AW30" s="44">
        <f>SUM(AV$14:AV30)</f>
        <v>0</v>
      </c>
      <c r="AX30" s="11">
        <f t="shared" si="4"/>
        <v>0</v>
      </c>
      <c r="AY30" s="11">
        <f t="shared" si="5"/>
        <v>17</v>
      </c>
      <c r="AZ30" s="11">
        <f t="shared" si="6"/>
        <v>0</v>
      </c>
      <c r="BA30" s="11">
        <v>17</v>
      </c>
      <c r="BB30" s="45" t="s">
        <v>1428</v>
      </c>
      <c r="BC30" s="45">
        <v>4</v>
      </c>
      <c r="BD30" s="46">
        <v>1.1999999999999999E-3</v>
      </c>
      <c r="BE30" s="38">
        <f t="shared" si="2"/>
        <v>0</v>
      </c>
      <c r="BF30" s="68">
        <f t="shared" si="9"/>
        <v>0</v>
      </c>
      <c r="BG30" s="44">
        <f>SUM(BF$14:BF30)</f>
        <v>0</v>
      </c>
      <c r="BH30" s="11">
        <f t="shared" si="10"/>
        <v>0</v>
      </c>
      <c r="BI30" s="11">
        <f t="shared" si="11"/>
        <v>17</v>
      </c>
    </row>
    <row r="31" spans="1:61" s="11" customFormat="1" ht="8.25" customHeight="1" thickBot="1">
      <c r="M31" s="68"/>
      <c r="N31" s="88"/>
      <c r="O31" s="88"/>
      <c r="P31" s="88"/>
      <c r="Q31" s="88"/>
      <c r="R31" s="88"/>
      <c r="S31" s="88"/>
      <c r="T31" s="88"/>
      <c r="U31" s="88"/>
      <c r="V31" s="39" t="s">
        <v>10</v>
      </c>
      <c r="W31" s="39" t="s">
        <v>237</v>
      </c>
      <c r="X31" s="68"/>
      <c r="Y31" s="68"/>
      <c r="Z31" s="68"/>
      <c r="AA31" s="68"/>
      <c r="AB31" s="68"/>
      <c r="AC31" s="68"/>
      <c r="AD31" s="68"/>
      <c r="AE31" s="48" t="s">
        <v>136</v>
      </c>
      <c r="AF31" s="49" t="s">
        <v>388</v>
      </c>
      <c r="AG31" s="49" t="s">
        <v>389</v>
      </c>
      <c r="AH31" s="68"/>
      <c r="AI31" s="68"/>
      <c r="AJ31" s="50" t="str">
        <f>W15</f>
        <v>منطقه 1 تراکم خطر</v>
      </c>
      <c r="AK31" s="50" t="str">
        <f>W14</f>
        <v>منطقه 2 تراکم خطر</v>
      </c>
      <c r="AL31" s="50" t="str">
        <f>W19</f>
        <v>منطقه 3 تراکم خطر</v>
      </c>
      <c r="AM31" s="50" t="str">
        <f>W25</f>
        <v>منطقه 4 تراکم خطر</v>
      </c>
      <c r="AN31" s="50" t="str">
        <f>W26</f>
        <v>منطقه 5 تراکم خطر</v>
      </c>
      <c r="AO31" s="68"/>
      <c r="AP31" s="68">
        <f t="shared" si="8"/>
        <v>0</v>
      </c>
      <c r="AQ31" s="68">
        <v>18</v>
      </c>
      <c r="AR31" s="41" t="s">
        <v>140</v>
      </c>
      <c r="AS31" s="42">
        <v>3</v>
      </c>
      <c r="AT31" s="43">
        <v>8.0000000000000004E-4</v>
      </c>
      <c r="AU31" s="38">
        <f t="shared" si="1"/>
        <v>0</v>
      </c>
      <c r="AV31" s="68">
        <f t="shared" si="3"/>
        <v>0</v>
      </c>
      <c r="AW31" s="44">
        <f>SUM(AV$14:AV31)</f>
        <v>0</v>
      </c>
      <c r="AX31" s="11">
        <f t="shared" si="4"/>
        <v>0</v>
      </c>
      <c r="AY31" s="11">
        <f t="shared" si="5"/>
        <v>18</v>
      </c>
      <c r="AZ31" s="11">
        <f t="shared" si="6"/>
        <v>0</v>
      </c>
      <c r="BA31" s="11">
        <v>18</v>
      </c>
      <c r="BB31" s="45" t="s">
        <v>140</v>
      </c>
      <c r="BC31" s="45">
        <v>3</v>
      </c>
      <c r="BD31" s="46">
        <v>8.0000000000000004E-4</v>
      </c>
      <c r="BE31" s="38">
        <f t="shared" si="2"/>
        <v>0</v>
      </c>
      <c r="BF31" s="68">
        <f t="shared" si="9"/>
        <v>0</v>
      </c>
      <c r="BG31" s="44">
        <f>SUM(BF$14:BF31)</f>
        <v>0</v>
      </c>
      <c r="BH31" s="11">
        <f t="shared" si="10"/>
        <v>0</v>
      </c>
      <c r="BI31" s="11">
        <f t="shared" si="11"/>
        <v>18</v>
      </c>
    </row>
    <row r="32" spans="1:61" s="11" customFormat="1">
      <c r="M32" s="68"/>
      <c r="N32" s="88"/>
      <c r="O32" s="163" t="s">
        <v>2427</v>
      </c>
      <c r="P32" s="164"/>
      <c r="Q32" s="164"/>
      <c r="R32" s="164"/>
      <c r="S32" s="164"/>
      <c r="T32" s="165"/>
      <c r="U32" s="88"/>
      <c r="V32" s="39" t="s">
        <v>11</v>
      </c>
      <c r="W32" s="39" t="s">
        <v>241</v>
      </c>
      <c r="X32" s="68"/>
      <c r="Y32" s="68"/>
      <c r="Z32" s="68"/>
      <c r="AA32" s="68"/>
      <c r="AB32" s="68"/>
      <c r="AC32" s="68"/>
      <c r="AD32" s="68">
        <v>1</v>
      </c>
      <c r="AE32" s="48" t="s">
        <v>343</v>
      </c>
      <c r="AF32" s="49">
        <v>0.2</v>
      </c>
      <c r="AG32" s="49">
        <v>0.4</v>
      </c>
      <c r="AH32" s="68">
        <v>1</v>
      </c>
      <c r="AI32" s="68" t="s">
        <v>344</v>
      </c>
      <c r="AJ32" s="68">
        <v>1</v>
      </c>
      <c r="AK32" s="68">
        <v>1.1000000000000001</v>
      </c>
      <c r="AL32" s="68">
        <v>1.2</v>
      </c>
      <c r="AM32" s="68">
        <v>1.5</v>
      </c>
      <c r="AN32" s="68">
        <v>1.8</v>
      </c>
      <c r="AO32" s="68">
        <v>1</v>
      </c>
      <c r="AP32" s="68">
        <f t="shared" si="8"/>
        <v>0</v>
      </c>
      <c r="AQ32" s="68">
        <v>19</v>
      </c>
      <c r="AR32" s="41" t="s">
        <v>390</v>
      </c>
      <c r="AS32" s="42">
        <v>6</v>
      </c>
      <c r="AT32" s="43">
        <v>2E-3</v>
      </c>
      <c r="AU32" s="38">
        <f t="shared" si="1"/>
        <v>0</v>
      </c>
      <c r="AV32" s="68">
        <f t="shared" si="3"/>
        <v>0</v>
      </c>
      <c r="AW32" s="44">
        <f>SUM(AV$14:AV32)</f>
        <v>0</v>
      </c>
      <c r="AX32" s="11">
        <f t="shared" si="4"/>
        <v>0</v>
      </c>
      <c r="AY32" s="11">
        <f t="shared" si="5"/>
        <v>19</v>
      </c>
      <c r="AZ32" s="11">
        <f t="shared" si="6"/>
        <v>0</v>
      </c>
      <c r="BA32" s="11">
        <v>19</v>
      </c>
      <c r="BB32" s="45" t="s">
        <v>1429</v>
      </c>
      <c r="BC32" s="45">
        <v>6</v>
      </c>
      <c r="BD32" s="46">
        <v>2E-3</v>
      </c>
      <c r="BE32" s="38">
        <f t="shared" si="2"/>
        <v>0</v>
      </c>
      <c r="BF32" s="68">
        <f t="shared" si="9"/>
        <v>0</v>
      </c>
      <c r="BG32" s="44">
        <f>SUM(BF$14:BF32)</f>
        <v>0</v>
      </c>
      <c r="BH32" s="11">
        <f t="shared" si="10"/>
        <v>0</v>
      </c>
      <c r="BI32" s="11">
        <f t="shared" si="11"/>
        <v>19</v>
      </c>
    </row>
    <row r="33" spans="1:74" s="11" customFormat="1" ht="23.25" thickBot="1">
      <c r="M33" s="68"/>
      <c r="N33" s="88"/>
      <c r="O33" s="166"/>
      <c r="P33" s="167"/>
      <c r="Q33" s="167"/>
      <c r="R33" s="167"/>
      <c r="S33" s="167"/>
      <c r="T33" s="168"/>
      <c r="U33" s="88"/>
      <c r="V33" s="39" t="s">
        <v>391</v>
      </c>
      <c r="W33" s="39" t="s">
        <v>240</v>
      </c>
      <c r="X33" s="68"/>
      <c r="Y33" s="68"/>
      <c r="Z33" s="68"/>
      <c r="AA33" s="68"/>
      <c r="AB33" s="68"/>
      <c r="AC33" s="68"/>
      <c r="AD33" s="68">
        <v>2</v>
      </c>
      <c r="AE33" s="48" t="s">
        <v>339</v>
      </c>
      <c r="AF33" s="49">
        <v>0.4</v>
      </c>
      <c r="AG33" s="49">
        <v>0.7</v>
      </c>
      <c r="AH33" s="68">
        <v>2</v>
      </c>
      <c r="AI33" s="68" t="s">
        <v>348</v>
      </c>
      <c r="AJ33" s="68">
        <v>0.8</v>
      </c>
      <c r="AK33" s="68">
        <v>0.9</v>
      </c>
      <c r="AL33" s="68">
        <v>1</v>
      </c>
      <c r="AM33" s="68">
        <v>1.4</v>
      </c>
      <c r="AN33" s="68">
        <v>1.6</v>
      </c>
      <c r="AO33" s="68">
        <v>2</v>
      </c>
      <c r="AP33" s="68">
        <f t="shared" si="8"/>
        <v>0</v>
      </c>
      <c r="AQ33" s="68">
        <v>20</v>
      </c>
      <c r="AR33" s="41" t="s">
        <v>392</v>
      </c>
      <c r="AS33" s="42">
        <v>5</v>
      </c>
      <c r="AT33" s="43">
        <v>1.6000000000000001E-3</v>
      </c>
      <c r="AU33" s="38">
        <f t="shared" si="1"/>
        <v>0</v>
      </c>
      <c r="AV33" s="68">
        <f t="shared" si="3"/>
        <v>0</v>
      </c>
      <c r="AW33" s="44">
        <f>SUM(AV$14:AV33)</f>
        <v>0</v>
      </c>
      <c r="AX33" s="11">
        <f t="shared" si="4"/>
        <v>0</v>
      </c>
      <c r="AY33" s="11">
        <f t="shared" si="5"/>
        <v>20</v>
      </c>
      <c r="AZ33" s="11">
        <f t="shared" si="6"/>
        <v>0</v>
      </c>
      <c r="BA33" s="11">
        <v>20</v>
      </c>
      <c r="BB33" s="45" t="s">
        <v>1430</v>
      </c>
      <c r="BC33" s="45">
        <v>5</v>
      </c>
      <c r="BD33" s="46">
        <v>1.6000000000000001E-3</v>
      </c>
      <c r="BE33" s="38">
        <f t="shared" si="2"/>
        <v>0</v>
      </c>
      <c r="BF33" s="68">
        <f t="shared" si="9"/>
        <v>0</v>
      </c>
      <c r="BG33" s="44">
        <f>SUM(BF$14:BF33)</f>
        <v>0</v>
      </c>
      <c r="BH33" s="11">
        <f t="shared" si="10"/>
        <v>0</v>
      </c>
      <c r="BI33" s="11">
        <f t="shared" si="11"/>
        <v>20</v>
      </c>
    </row>
    <row r="34" spans="1:74" s="11" customFormat="1" ht="5.25" customHeight="1" thickBot="1">
      <c r="M34" s="68"/>
      <c r="N34" s="88"/>
      <c r="O34" s="88"/>
      <c r="P34" s="88"/>
      <c r="Q34" s="88"/>
      <c r="R34" s="88"/>
      <c r="S34" s="88"/>
      <c r="T34" s="88"/>
      <c r="U34" s="88"/>
      <c r="V34" s="39" t="s">
        <v>393</v>
      </c>
      <c r="W34" s="39" t="s">
        <v>241</v>
      </c>
      <c r="X34" s="68"/>
      <c r="Y34" s="68"/>
      <c r="Z34" s="68"/>
      <c r="AA34" s="68"/>
      <c r="AB34" s="68"/>
      <c r="AC34" s="68"/>
      <c r="AD34" s="68">
        <v>3</v>
      </c>
      <c r="AE34" s="48" t="s">
        <v>135</v>
      </c>
      <c r="AF34" s="49">
        <v>0.4</v>
      </c>
      <c r="AG34" s="49">
        <v>0.7</v>
      </c>
      <c r="AH34" s="68">
        <v>3</v>
      </c>
      <c r="AI34" s="68" t="s">
        <v>339</v>
      </c>
      <c r="AJ34" s="68">
        <v>0.6</v>
      </c>
      <c r="AK34" s="68">
        <v>0.7</v>
      </c>
      <c r="AL34" s="68">
        <v>8</v>
      </c>
      <c r="AM34" s="68">
        <v>1.1000000000000001</v>
      </c>
      <c r="AN34" s="68">
        <v>1.4</v>
      </c>
      <c r="AO34" s="68">
        <v>3</v>
      </c>
      <c r="AP34" s="68">
        <f t="shared" si="8"/>
        <v>0</v>
      </c>
      <c r="AQ34" s="68">
        <v>21</v>
      </c>
      <c r="AR34" s="41" t="s">
        <v>394</v>
      </c>
      <c r="AS34" s="42">
        <v>3</v>
      </c>
      <c r="AT34" s="43">
        <v>8.0000000000000004E-4</v>
      </c>
      <c r="AU34" s="38">
        <f t="shared" si="1"/>
        <v>0</v>
      </c>
      <c r="AV34" s="68">
        <f t="shared" si="3"/>
        <v>0</v>
      </c>
      <c r="AW34" s="44">
        <f>SUM(AV$14:AV34)</f>
        <v>0</v>
      </c>
      <c r="AX34" s="11">
        <f t="shared" si="4"/>
        <v>0</v>
      </c>
      <c r="AY34" s="11">
        <f t="shared" si="5"/>
        <v>21</v>
      </c>
      <c r="AZ34" s="11">
        <f t="shared" si="6"/>
        <v>0</v>
      </c>
      <c r="BA34" s="11">
        <v>21</v>
      </c>
      <c r="BB34" s="45" t="s">
        <v>1431</v>
      </c>
      <c r="BC34" s="45">
        <v>3</v>
      </c>
      <c r="BD34" s="46">
        <v>8.0000000000000004E-4</v>
      </c>
      <c r="BE34" s="38">
        <f t="shared" si="2"/>
        <v>0</v>
      </c>
      <c r="BF34" s="68">
        <f t="shared" si="9"/>
        <v>0</v>
      </c>
      <c r="BG34" s="44">
        <f>SUM(BF$14:BF34)</f>
        <v>0</v>
      </c>
      <c r="BH34" s="11">
        <f t="shared" si="10"/>
        <v>0</v>
      </c>
      <c r="BI34" s="11">
        <f t="shared" si="11"/>
        <v>21</v>
      </c>
    </row>
    <row r="35" spans="1:74" s="11" customFormat="1" ht="24.75" thickBot="1">
      <c r="M35" s="68"/>
      <c r="N35" s="88"/>
      <c r="O35" s="95" t="s">
        <v>2425</v>
      </c>
      <c r="P35" s="89" t="str">
        <f>IF(O3=1,"مسكوني",IF(O3=2,"غير صنعتي","صنعتي"))</f>
        <v>صنعتي</v>
      </c>
      <c r="Q35" s="96" t="s">
        <v>2428</v>
      </c>
      <c r="R35" s="171" t="str">
        <f>E4</f>
        <v>ساختمان هاي اداري</v>
      </c>
      <c r="S35" s="171"/>
      <c r="T35" s="172"/>
      <c r="U35" s="88"/>
      <c r="V35" s="39" t="s">
        <v>395</v>
      </c>
      <c r="W35" s="39" t="s">
        <v>240</v>
      </c>
      <c r="X35" s="68"/>
      <c r="Y35" s="68"/>
      <c r="Z35" s="68"/>
      <c r="AA35" s="68"/>
      <c r="AB35" s="68"/>
      <c r="AC35" s="68"/>
      <c r="AD35" s="68">
        <v>4</v>
      </c>
      <c r="AE35" s="48" t="s">
        <v>348</v>
      </c>
      <c r="AF35" s="49">
        <v>0.8</v>
      </c>
      <c r="AG35" s="49">
        <v>1.2</v>
      </c>
      <c r="AH35" s="68">
        <v>4</v>
      </c>
      <c r="AI35" s="68" t="s">
        <v>355</v>
      </c>
      <c r="AJ35" s="68">
        <v>0.4</v>
      </c>
      <c r="AK35" s="68">
        <v>5</v>
      </c>
      <c r="AL35" s="68">
        <v>0.6</v>
      </c>
      <c r="AM35" s="68">
        <v>0.8</v>
      </c>
      <c r="AN35" s="68">
        <v>1</v>
      </c>
      <c r="AO35" s="68">
        <v>4</v>
      </c>
      <c r="AP35" s="68">
        <f t="shared" si="8"/>
        <v>0</v>
      </c>
      <c r="AQ35" s="68">
        <v>22</v>
      </c>
      <c r="AR35" s="41" t="s">
        <v>141</v>
      </c>
      <c r="AS35" s="42">
        <v>5</v>
      </c>
      <c r="AT35" s="43">
        <v>1.6000000000000001E-3</v>
      </c>
      <c r="AU35" s="38">
        <f t="shared" si="1"/>
        <v>0</v>
      </c>
      <c r="AV35" s="68">
        <f t="shared" si="3"/>
        <v>0</v>
      </c>
      <c r="AW35" s="44">
        <f>SUM(AV$14:AV35)</f>
        <v>0</v>
      </c>
      <c r="AX35" s="11">
        <f t="shared" si="4"/>
        <v>0</v>
      </c>
      <c r="AY35" s="11">
        <f t="shared" si="5"/>
        <v>22</v>
      </c>
      <c r="AZ35" s="11">
        <f t="shared" si="6"/>
        <v>0</v>
      </c>
      <c r="BA35" s="11">
        <v>22</v>
      </c>
      <c r="BB35" s="45" t="s">
        <v>141</v>
      </c>
      <c r="BC35" s="45">
        <v>5</v>
      </c>
      <c r="BD35" s="46">
        <v>1.6000000000000001E-3</v>
      </c>
      <c r="BE35" s="38">
        <f t="shared" si="2"/>
        <v>0</v>
      </c>
      <c r="BF35" s="68">
        <f t="shared" si="9"/>
        <v>0</v>
      </c>
      <c r="BG35" s="44">
        <f>SUM(BF$14:BF35)</f>
        <v>0</v>
      </c>
      <c r="BH35" s="11">
        <f t="shared" si="10"/>
        <v>0</v>
      </c>
      <c r="BI35" s="11">
        <f t="shared" si="11"/>
        <v>22</v>
      </c>
    </row>
    <row r="36" spans="1:74" s="11" customFormat="1" ht="5.25" customHeight="1" thickBot="1">
      <c r="M36" s="68"/>
      <c r="N36" s="88"/>
      <c r="O36" s="94"/>
      <c r="P36" s="94"/>
      <c r="Q36" s="94"/>
      <c r="R36" s="94"/>
      <c r="S36" s="88"/>
      <c r="T36" s="88"/>
      <c r="U36" s="88"/>
      <c r="V36" s="39" t="s">
        <v>12</v>
      </c>
      <c r="W36" s="39" t="s">
        <v>243</v>
      </c>
      <c r="X36" s="68"/>
      <c r="Y36" s="68"/>
      <c r="Z36" s="68"/>
      <c r="AA36" s="68"/>
      <c r="AB36" s="68"/>
      <c r="AC36" s="68"/>
      <c r="AD36" s="68">
        <v>5</v>
      </c>
      <c r="AE36" s="48" t="s">
        <v>359</v>
      </c>
      <c r="AF36" s="49">
        <v>0.8</v>
      </c>
      <c r="AG36" s="49">
        <v>1.2</v>
      </c>
      <c r="AH36" s="68">
        <v>5</v>
      </c>
      <c r="AI36" s="68" t="s">
        <v>360</v>
      </c>
      <c r="AJ36" s="68">
        <v>0.2</v>
      </c>
      <c r="AK36" s="68">
        <v>0.3</v>
      </c>
      <c r="AL36" s="68">
        <v>0.4</v>
      </c>
      <c r="AM36" s="68">
        <v>0.6</v>
      </c>
      <c r="AN36" s="68">
        <v>0.8</v>
      </c>
      <c r="AO36" s="68">
        <v>5</v>
      </c>
      <c r="AP36" s="68">
        <f t="shared" si="8"/>
        <v>0</v>
      </c>
      <c r="AQ36" s="68">
        <v>23</v>
      </c>
      <c r="AR36" s="41" t="s">
        <v>396</v>
      </c>
      <c r="AS36" s="42">
        <v>4</v>
      </c>
      <c r="AT36" s="43">
        <v>1.1999999999999999E-3</v>
      </c>
      <c r="AU36" s="38">
        <f t="shared" si="1"/>
        <v>0</v>
      </c>
      <c r="AV36" s="68">
        <f t="shared" si="3"/>
        <v>0</v>
      </c>
      <c r="AW36" s="44">
        <f>SUM(AV$14:AV36)</f>
        <v>0</v>
      </c>
      <c r="AX36" s="11">
        <f t="shared" si="4"/>
        <v>0</v>
      </c>
      <c r="AY36" s="11">
        <f t="shared" si="5"/>
        <v>23</v>
      </c>
      <c r="AZ36" s="11">
        <f t="shared" si="6"/>
        <v>0</v>
      </c>
      <c r="BA36" s="11">
        <v>23</v>
      </c>
      <c r="BB36" s="45" t="s">
        <v>1432</v>
      </c>
      <c r="BC36" s="45">
        <v>4</v>
      </c>
      <c r="BD36" s="46">
        <v>1.1999999999999999E-3</v>
      </c>
      <c r="BE36" s="38">
        <f t="shared" si="2"/>
        <v>0</v>
      </c>
      <c r="BF36" s="68">
        <f t="shared" si="9"/>
        <v>0</v>
      </c>
      <c r="BG36" s="44">
        <f>SUM(BF$14:BF36)</f>
        <v>0</v>
      </c>
      <c r="BH36" s="11">
        <f t="shared" si="10"/>
        <v>0</v>
      </c>
      <c r="BI36" s="11">
        <f t="shared" si="11"/>
        <v>23</v>
      </c>
    </row>
    <row r="37" spans="1:74" s="11" customFormat="1" ht="22.5" customHeight="1" thickBot="1">
      <c r="M37" s="68"/>
      <c r="N37" s="88"/>
      <c r="O37" s="169" t="s">
        <v>2426</v>
      </c>
      <c r="P37" s="170"/>
      <c r="Q37" s="97" t="s">
        <v>2429</v>
      </c>
      <c r="R37" s="102">
        <f>G5</f>
        <v>0.5</v>
      </c>
      <c r="S37" s="88"/>
      <c r="T37" s="88"/>
      <c r="U37" s="88"/>
      <c r="V37" s="39" t="s">
        <v>13</v>
      </c>
      <c r="W37" s="39" t="s">
        <v>239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>
        <v>6</v>
      </c>
      <c r="AI37" s="68" t="s">
        <v>365</v>
      </c>
      <c r="AJ37" s="68">
        <v>0.2</v>
      </c>
      <c r="AK37" s="68">
        <v>0.3</v>
      </c>
      <c r="AL37" s="68">
        <v>0.4</v>
      </c>
      <c r="AM37" s="68">
        <v>0.6</v>
      </c>
      <c r="AN37" s="68">
        <v>0.8</v>
      </c>
      <c r="AO37" s="68">
        <v>6</v>
      </c>
      <c r="AP37" s="68">
        <f t="shared" si="8"/>
        <v>0</v>
      </c>
      <c r="AQ37" s="68">
        <v>24</v>
      </c>
      <c r="AR37" s="41" t="s">
        <v>397</v>
      </c>
      <c r="AS37" s="42">
        <v>4</v>
      </c>
      <c r="AT37" s="43">
        <v>1.1999999999999999E-3</v>
      </c>
      <c r="AU37" s="38">
        <f t="shared" si="1"/>
        <v>0</v>
      </c>
      <c r="AV37" s="68">
        <f t="shared" si="3"/>
        <v>0</v>
      </c>
      <c r="AW37" s="44">
        <f>SUM(AV$14:AV37)</f>
        <v>0</v>
      </c>
      <c r="AX37" s="11">
        <f t="shared" si="4"/>
        <v>0</v>
      </c>
      <c r="AY37" s="11">
        <f t="shared" si="5"/>
        <v>24</v>
      </c>
      <c r="AZ37" s="11">
        <f t="shared" si="6"/>
        <v>0</v>
      </c>
      <c r="BA37" s="11">
        <v>24</v>
      </c>
      <c r="BB37" s="45" t="s">
        <v>2387</v>
      </c>
      <c r="BC37" s="45">
        <v>4</v>
      </c>
      <c r="BD37" s="46">
        <v>1.1999999999999999E-3</v>
      </c>
      <c r="BE37" s="38">
        <f t="shared" si="2"/>
        <v>0</v>
      </c>
      <c r="BF37" s="68">
        <f t="shared" si="9"/>
        <v>0</v>
      </c>
      <c r="BG37" s="44">
        <f>SUM(BF$14:BF37)</f>
        <v>0</v>
      </c>
      <c r="BH37" s="11">
        <f t="shared" si="10"/>
        <v>0</v>
      </c>
      <c r="BI37" s="11">
        <f t="shared" si="11"/>
        <v>24</v>
      </c>
    </row>
    <row r="38" spans="1:74" s="11" customFormat="1" ht="22.5" customHeight="1">
      <c r="M38" s="68"/>
      <c r="N38" s="88"/>
      <c r="O38" s="130" t="str">
        <f t="shared" ref="O38:P44" si="12">A5</f>
        <v xml:space="preserve">ارزش بنا( اعیانی ) : </v>
      </c>
      <c r="P38" s="131">
        <f t="shared" si="12"/>
        <v>0</v>
      </c>
      <c r="Q38" s="176" t="str">
        <f>D11</f>
        <v>نياز به بازديد ندارد</v>
      </c>
      <c r="R38" s="177"/>
      <c r="S38" s="88"/>
      <c r="T38" s="88"/>
      <c r="U38" s="88"/>
      <c r="V38" s="39" t="s">
        <v>14</v>
      </c>
      <c r="W38" s="39" t="s">
        <v>240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>
        <f t="shared" si="8"/>
        <v>0</v>
      </c>
      <c r="AQ38" s="68">
        <v>25</v>
      </c>
      <c r="AR38" s="41" t="s">
        <v>398</v>
      </c>
      <c r="AS38" s="42">
        <v>4</v>
      </c>
      <c r="AT38" s="43">
        <v>1.1999999999999999E-3</v>
      </c>
      <c r="AU38" s="38">
        <f t="shared" si="1"/>
        <v>0</v>
      </c>
      <c r="AV38" s="68">
        <f t="shared" si="3"/>
        <v>0</v>
      </c>
      <c r="AW38" s="44">
        <f>SUM(AV$14:AV38)</f>
        <v>0</v>
      </c>
      <c r="AX38" s="11">
        <f t="shared" si="4"/>
        <v>0</v>
      </c>
      <c r="AY38" s="11">
        <f t="shared" si="5"/>
        <v>25</v>
      </c>
      <c r="AZ38" s="11">
        <f t="shared" si="6"/>
        <v>0</v>
      </c>
      <c r="BA38" s="11">
        <v>25</v>
      </c>
      <c r="BB38" s="45" t="s">
        <v>1433</v>
      </c>
      <c r="BC38" s="45">
        <v>4</v>
      </c>
      <c r="BD38" s="46">
        <v>1.1999999999999999E-3</v>
      </c>
      <c r="BE38" s="38">
        <f t="shared" si="2"/>
        <v>0</v>
      </c>
      <c r="BF38" s="68">
        <f t="shared" si="9"/>
        <v>0</v>
      </c>
      <c r="BG38" s="44">
        <f>SUM(BF$14:BF38)</f>
        <v>0</v>
      </c>
      <c r="BH38" s="11">
        <f t="shared" si="10"/>
        <v>0</v>
      </c>
      <c r="BI38" s="11">
        <f t="shared" si="11"/>
        <v>25</v>
      </c>
    </row>
    <row r="39" spans="1:74" s="11" customFormat="1" ht="23.25" thickBot="1">
      <c r="M39" s="68"/>
      <c r="N39" s="88"/>
      <c r="O39" s="92" t="str">
        <f t="shared" si="12"/>
        <v>ارزش اثاثیه :</v>
      </c>
      <c r="P39" s="93">
        <f t="shared" si="12"/>
        <v>0</v>
      </c>
      <c r="Q39" s="178"/>
      <c r="R39" s="179"/>
      <c r="S39" s="88"/>
      <c r="T39" s="88"/>
      <c r="U39" s="88"/>
      <c r="V39" s="39" t="s">
        <v>15</v>
      </c>
      <c r="W39" s="39" t="s">
        <v>241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>
        <f t="shared" si="8"/>
        <v>0</v>
      </c>
      <c r="AQ39" s="68">
        <v>26</v>
      </c>
      <c r="AR39" s="41" t="s">
        <v>399</v>
      </c>
      <c r="AS39" s="42">
        <v>3</v>
      </c>
      <c r="AT39" s="43">
        <v>8.0000000000000004E-4</v>
      </c>
      <c r="AU39" s="38">
        <f t="shared" si="1"/>
        <v>0</v>
      </c>
      <c r="AV39" s="68">
        <f t="shared" si="3"/>
        <v>0</v>
      </c>
      <c r="AW39" s="44">
        <f>SUM(AV$14:AV39)</f>
        <v>0</v>
      </c>
      <c r="AX39" s="11">
        <f t="shared" si="4"/>
        <v>0</v>
      </c>
      <c r="AY39" s="11">
        <f t="shared" si="5"/>
        <v>26</v>
      </c>
      <c r="AZ39" s="11">
        <f t="shared" si="6"/>
        <v>0</v>
      </c>
      <c r="BA39" s="11">
        <v>26</v>
      </c>
      <c r="BB39" s="45" t="s">
        <v>1434</v>
      </c>
      <c r="BC39" s="45">
        <v>3</v>
      </c>
      <c r="BD39" s="46">
        <v>8.0000000000000004E-4</v>
      </c>
      <c r="BE39" s="38">
        <f t="shared" si="2"/>
        <v>0</v>
      </c>
      <c r="BF39" s="68">
        <f t="shared" si="9"/>
        <v>0</v>
      </c>
      <c r="BG39" s="44">
        <f>SUM(BF$14:BF39)</f>
        <v>0</v>
      </c>
      <c r="BH39" s="11">
        <f t="shared" si="10"/>
        <v>0</v>
      </c>
      <c r="BI39" s="11">
        <f t="shared" si="11"/>
        <v>26</v>
      </c>
    </row>
    <row r="40" spans="1:74" s="11" customFormat="1" ht="22.5" hidden="1" customHeight="1">
      <c r="M40" s="68"/>
      <c r="N40" s="88"/>
      <c r="O40" s="90" t="str">
        <f t="shared" si="12"/>
        <v xml:space="preserve"> تاسیسات :</v>
      </c>
      <c r="P40" s="91">
        <f t="shared" si="12"/>
        <v>0</v>
      </c>
      <c r="Q40" s="128"/>
      <c r="R40" s="129"/>
      <c r="S40" s="88"/>
      <c r="T40" s="88"/>
      <c r="U40" s="88"/>
      <c r="V40" s="39" t="s">
        <v>400</v>
      </c>
      <c r="W40" s="39" t="s">
        <v>240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>
        <f t="shared" si="8"/>
        <v>0</v>
      </c>
      <c r="AQ40" s="68">
        <v>27</v>
      </c>
      <c r="AR40" s="41" t="s">
        <v>401</v>
      </c>
      <c r="AS40" s="42">
        <v>3</v>
      </c>
      <c r="AT40" s="43">
        <v>8.0000000000000004E-4</v>
      </c>
      <c r="AU40" s="38">
        <f t="shared" si="1"/>
        <v>0</v>
      </c>
      <c r="AV40" s="68">
        <f t="shared" si="3"/>
        <v>0</v>
      </c>
      <c r="AW40" s="44">
        <f>SUM(AV$14:AV40)</f>
        <v>0</v>
      </c>
      <c r="AX40" s="11">
        <f t="shared" si="4"/>
        <v>0</v>
      </c>
      <c r="AY40" s="11">
        <f t="shared" si="5"/>
        <v>27</v>
      </c>
      <c r="AZ40" s="11">
        <f t="shared" si="6"/>
        <v>0</v>
      </c>
      <c r="BA40" s="11">
        <v>27</v>
      </c>
      <c r="BB40" s="45" t="s">
        <v>1435</v>
      </c>
      <c r="BC40" s="45">
        <v>3</v>
      </c>
      <c r="BD40" s="46">
        <v>8.0000000000000004E-4</v>
      </c>
      <c r="BE40" s="38">
        <f t="shared" si="2"/>
        <v>0</v>
      </c>
      <c r="BF40" s="68">
        <f t="shared" si="9"/>
        <v>0</v>
      </c>
      <c r="BG40" s="44">
        <f>SUM(BF$14:BF40)</f>
        <v>0</v>
      </c>
      <c r="BH40" s="11">
        <f t="shared" si="10"/>
        <v>0</v>
      </c>
      <c r="BI40" s="11">
        <f t="shared" si="11"/>
        <v>27</v>
      </c>
    </row>
    <row r="41" spans="1:74" s="11" customFormat="1" ht="22.5" hidden="1" customHeight="1">
      <c r="M41" s="68"/>
      <c r="N41" s="88"/>
      <c r="O41" s="90" t="str">
        <f t="shared" si="12"/>
        <v>ماشین های موجود در پارکینگ :</v>
      </c>
      <c r="P41" s="91">
        <f t="shared" si="12"/>
        <v>0</v>
      </c>
      <c r="Q41" s="128"/>
      <c r="R41" s="129"/>
      <c r="S41" s="88"/>
      <c r="T41" s="88"/>
      <c r="U41" s="88"/>
      <c r="V41" s="39" t="s">
        <v>402</v>
      </c>
      <c r="W41" s="39" t="s">
        <v>239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>
        <f t="shared" si="8"/>
        <v>0</v>
      </c>
      <c r="AQ41" s="68">
        <v>28</v>
      </c>
      <c r="AR41" s="41" t="s">
        <v>403</v>
      </c>
      <c r="AS41" s="42">
        <v>4</v>
      </c>
      <c r="AT41" s="43">
        <v>1.1999999999999999E-3</v>
      </c>
      <c r="AU41" s="38">
        <f t="shared" si="1"/>
        <v>0</v>
      </c>
      <c r="AV41" s="68">
        <f t="shared" si="3"/>
        <v>0</v>
      </c>
      <c r="AW41" s="44">
        <f>SUM(AV$14:AV41)</f>
        <v>0</v>
      </c>
      <c r="AX41" s="11">
        <f t="shared" si="4"/>
        <v>0</v>
      </c>
      <c r="AY41" s="11">
        <f t="shared" si="5"/>
        <v>28</v>
      </c>
      <c r="AZ41" s="11">
        <f t="shared" si="6"/>
        <v>0</v>
      </c>
      <c r="BA41" s="11">
        <v>28</v>
      </c>
      <c r="BB41" s="45" t="s">
        <v>1436</v>
      </c>
      <c r="BC41" s="45">
        <v>4</v>
      </c>
      <c r="BD41" s="46">
        <v>1.1999999999999999E-3</v>
      </c>
      <c r="BE41" s="38">
        <f t="shared" si="2"/>
        <v>0</v>
      </c>
      <c r="BF41" s="68">
        <f t="shared" si="9"/>
        <v>0</v>
      </c>
      <c r="BG41" s="44">
        <f>SUM(BF$14:BF41)</f>
        <v>0</v>
      </c>
      <c r="BH41" s="11">
        <f t="shared" si="10"/>
        <v>0</v>
      </c>
      <c r="BI41" s="11">
        <f t="shared" si="11"/>
        <v>28</v>
      </c>
    </row>
    <row r="42" spans="1:74" s="11" customFormat="1">
      <c r="M42" s="68"/>
      <c r="N42" s="88"/>
      <c r="O42" s="98" t="str">
        <f>A9</f>
        <v>موجودی :</v>
      </c>
      <c r="P42" s="99">
        <f>B9</f>
        <v>0</v>
      </c>
      <c r="Q42" s="128"/>
      <c r="R42" s="129"/>
      <c r="S42" s="88"/>
      <c r="T42" s="88"/>
      <c r="U42" s="88"/>
      <c r="V42" s="39" t="s">
        <v>16</v>
      </c>
      <c r="W42" s="39" t="s">
        <v>240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>
        <f t="shared" si="8"/>
        <v>0</v>
      </c>
      <c r="AQ42" s="68">
        <v>29</v>
      </c>
      <c r="AR42" s="41" t="s">
        <v>404</v>
      </c>
      <c r="AS42" s="42">
        <v>4</v>
      </c>
      <c r="AT42" s="43">
        <v>1.1999999999999999E-3</v>
      </c>
      <c r="AU42" s="38">
        <f t="shared" si="1"/>
        <v>0</v>
      </c>
      <c r="AV42" s="68">
        <f t="shared" si="3"/>
        <v>0</v>
      </c>
      <c r="AW42" s="44">
        <f>SUM(AV$14:AV42)</f>
        <v>0</v>
      </c>
      <c r="AX42" s="11">
        <f t="shared" si="4"/>
        <v>0</v>
      </c>
      <c r="AY42" s="11">
        <f t="shared" si="5"/>
        <v>29</v>
      </c>
      <c r="AZ42" s="11">
        <f t="shared" si="6"/>
        <v>0</v>
      </c>
      <c r="BA42" s="11">
        <v>29</v>
      </c>
      <c r="BB42" s="45" t="s">
        <v>1437</v>
      </c>
      <c r="BC42" s="45">
        <v>4</v>
      </c>
      <c r="BD42" s="46">
        <v>1.1999999999999999E-3</v>
      </c>
      <c r="BE42" s="38">
        <f t="shared" si="2"/>
        <v>0</v>
      </c>
      <c r="BF42" s="68">
        <f t="shared" si="9"/>
        <v>0</v>
      </c>
      <c r="BG42" s="44">
        <f>SUM(BF$14:BF42)</f>
        <v>0</v>
      </c>
      <c r="BH42" s="11">
        <f t="shared" si="10"/>
        <v>0</v>
      </c>
      <c r="BI42" s="11">
        <f t="shared" si="11"/>
        <v>29</v>
      </c>
    </row>
    <row r="43" spans="1:74" s="11" customFormat="1">
      <c r="M43" s="68"/>
      <c r="N43" s="88"/>
      <c r="O43" s="92" t="str">
        <f>A10</f>
        <v>ماشین آلات :</v>
      </c>
      <c r="P43" s="93">
        <f>IF(O3=1,0,B10)</f>
        <v>0</v>
      </c>
      <c r="Q43" s="128"/>
      <c r="R43" s="129"/>
      <c r="S43" s="88"/>
      <c r="T43" s="88"/>
      <c r="U43" s="88"/>
      <c r="V43" s="39" t="s">
        <v>17</v>
      </c>
      <c r="W43" s="39" t="s">
        <v>240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>
        <f t="shared" si="8"/>
        <v>0</v>
      </c>
      <c r="AQ43" s="68">
        <v>30</v>
      </c>
      <c r="AR43" s="41" t="s">
        <v>405</v>
      </c>
      <c r="AS43" s="42">
        <v>3</v>
      </c>
      <c r="AT43" s="43">
        <v>8.0000000000000004E-4</v>
      </c>
      <c r="AU43" s="38">
        <f t="shared" si="1"/>
        <v>0</v>
      </c>
      <c r="AV43" s="68">
        <f t="shared" si="3"/>
        <v>0</v>
      </c>
      <c r="AW43" s="44">
        <f>SUM(AV$14:AV43)</f>
        <v>0</v>
      </c>
      <c r="AX43" s="11">
        <f t="shared" si="4"/>
        <v>0</v>
      </c>
      <c r="AY43" s="11">
        <f t="shared" si="5"/>
        <v>30</v>
      </c>
      <c r="AZ43" s="11">
        <f t="shared" si="6"/>
        <v>0</v>
      </c>
      <c r="BA43" s="11">
        <v>30</v>
      </c>
      <c r="BB43" s="45" t="s">
        <v>1438</v>
      </c>
      <c r="BC43" s="45">
        <v>3</v>
      </c>
      <c r="BD43" s="46">
        <v>8.0000000000000004E-4</v>
      </c>
      <c r="BE43" s="38">
        <f t="shared" si="2"/>
        <v>0</v>
      </c>
      <c r="BF43" s="68">
        <f t="shared" si="9"/>
        <v>0</v>
      </c>
      <c r="BG43" s="44">
        <f>SUM(BF$14:BF43)</f>
        <v>0</v>
      </c>
      <c r="BH43" s="11">
        <f t="shared" si="10"/>
        <v>0</v>
      </c>
      <c r="BI43" s="11">
        <f t="shared" si="11"/>
        <v>30</v>
      </c>
    </row>
    <row r="44" spans="1:74" s="11" customFormat="1" ht="23.25" thickBot="1">
      <c r="M44" s="68"/>
      <c r="N44" s="88"/>
      <c r="O44" s="100" t="str">
        <f t="shared" si="12"/>
        <v xml:space="preserve">سایر : </v>
      </c>
      <c r="P44" s="101">
        <f>IF(O3=3,B11,0)</f>
        <v>0</v>
      </c>
      <c r="Q44" s="128"/>
      <c r="R44" s="129"/>
      <c r="S44" s="88"/>
      <c r="T44" s="88"/>
      <c r="U44" s="88"/>
      <c r="V44" s="39" t="s">
        <v>18</v>
      </c>
      <c r="W44" s="39" t="s">
        <v>240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>
        <f t="shared" si="8"/>
        <v>0</v>
      </c>
      <c r="AQ44" s="68">
        <v>31</v>
      </c>
      <c r="AR44" s="41" t="s">
        <v>406</v>
      </c>
      <c r="AS44" s="42">
        <v>3</v>
      </c>
      <c r="AT44" s="43">
        <v>8.0000000000000004E-4</v>
      </c>
      <c r="AU44" s="38">
        <f t="shared" si="1"/>
        <v>0</v>
      </c>
      <c r="AV44" s="68">
        <f t="shared" si="3"/>
        <v>0</v>
      </c>
      <c r="AW44" s="44">
        <f>SUM(AV$14:AV44)</f>
        <v>0</v>
      </c>
      <c r="AX44" s="11">
        <f t="shared" si="4"/>
        <v>0</v>
      </c>
      <c r="AY44" s="11">
        <f t="shared" si="5"/>
        <v>31</v>
      </c>
      <c r="AZ44" s="11">
        <f t="shared" si="6"/>
        <v>0</v>
      </c>
      <c r="BA44" s="11">
        <v>31</v>
      </c>
      <c r="BB44" s="45" t="s">
        <v>1439</v>
      </c>
      <c r="BC44" s="45">
        <v>3</v>
      </c>
      <c r="BD44" s="46">
        <v>8.0000000000000004E-4</v>
      </c>
      <c r="BE44" s="38">
        <f t="shared" si="2"/>
        <v>0</v>
      </c>
      <c r="BF44" s="68">
        <f t="shared" si="9"/>
        <v>0</v>
      </c>
      <c r="BG44" s="44">
        <f>SUM(BF$14:BF44)</f>
        <v>0</v>
      </c>
      <c r="BH44" s="11">
        <f t="shared" si="10"/>
        <v>0</v>
      </c>
      <c r="BI44" s="11">
        <f t="shared" si="11"/>
        <v>31</v>
      </c>
    </row>
    <row r="45" spans="1:74" ht="9.75" customHeight="1" thickBo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N45" s="88"/>
      <c r="O45" s="88"/>
      <c r="P45" s="88"/>
      <c r="Q45" s="88"/>
      <c r="R45" s="88"/>
      <c r="S45" s="88"/>
      <c r="T45" s="88"/>
      <c r="U45" s="88"/>
      <c r="V45" s="39" t="s">
        <v>19</v>
      </c>
      <c r="W45" s="39" t="s">
        <v>240</v>
      </c>
      <c r="AP45" s="68">
        <f t="shared" si="8"/>
        <v>0</v>
      </c>
      <c r="AQ45" s="68">
        <v>32</v>
      </c>
      <c r="AR45" s="41"/>
      <c r="AS45" s="42">
        <v>3</v>
      </c>
      <c r="AT45" s="43">
        <v>8.0000000000000004E-4</v>
      </c>
      <c r="AU45" s="38">
        <f t="shared" si="1"/>
        <v>0</v>
      </c>
      <c r="AV45" s="68">
        <f t="shared" si="3"/>
        <v>0</v>
      </c>
      <c r="AW45" s="44">
        <f>SUM(AV$14:AV45)</f>
        <v>0</v>
      </c>
      <c r="AX45" s="11">
        <f t="shared" si="4"/>
        <v>0</v>
      </c>
      <c r="AY45" s="11">
        <f t="shared" si="5"/>
        <v>32</v>
      </c>
      <c r="AZ45" s="11">
        <f t="shared" si="6"/>
        <v>0</v>
      </c>
      <c r="BA45" s="11">
        <v>32</v>
      </c>
      <c r="BB45" s="45"/>
      <c r="BC45" s="45">
        <v>3</v>
      </c>
      <c r="BD45" s="46">
        <v>8.0000000000000004E-4</v>
      </c>
      <c r="BE45" s="38">
        <f t="shared" si="2"/>
        <v>0</v>
      </c>
      <c r="BF45" s="68">
        <f t="shared" si="9"/>
        <v>0</v>
      </c>
      <c r="BG45" s="44">
        <f>SUM(BF$14:BF45)</f>
        <v>0</v>
      </c>
      <c r="BH45" s="11">
        <f t="shared" si="10"/>
        <v>0</v>
      </c>
      <c r="BI45" s="11">
        <f t="shared" si="11"/>
        <v>32</v>
      </c>
      <c r="BT45" s="74">
        <v>1</v>
      </c>
      <c r="BU45" s="74" t="s">
        <v>337</v>
      </c>
      <c r="BV45" s="69" t="s">
        <v>2389</v>
      </c>
    </row>
    <row r="46" spans="1:74" ht="24.75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N46" s="88"/>
      <c r="O46" s="110" t="s">
        <v>2430</v>
      </c>
      <c r="P46" s="111" t="s">
        <v>2431</v>
      </c>
      <c r="Q46" s="112" t="s">
        <v>2432</v>
      </c>
      <c r="R46" s="112" t="s">
        <v>2433</v>
      </c>
      <c r="S46" s="88"/>
      <c r="T46" s="88"/>
      <c r="U46" s="88"/>
      <c r="V46" s="39" t="s">
        <v>244</v>
      </c>
      <c r="W46" s="39" t="s">
        <v>240</v>
      </c>
      <c r="AP46" s="68">
        <f t="shared" si="8"/>
        <v>0</v>
      </c>
      <c r="AQ46" s="68">
        <v>33</v>
      </c>
      <c r="AR46" s="41" t="s">
        <v>408</v>
      </c>
      <c r="AS46" s="42">
        <v>7</v>
      </c>
      <c r="AT46" s="43">
        <v>2.5000000000000001E-3</v>
      </c>
      <c r="AU46" s="38">
        <f t="shared" si="1"/>
        <v>0</v>
      </c>
      <c r="AV46" s="68">
        <f t="shared" si="3"/>
        <v>0</v>
      </c>
      <c r="AW46" s="44">
        <f>SUM(AV$14:AV46)</f>
        <v>0</v>
      </c>
      <c r="AX46" s="11">
        <f t="shared" si="4"/>
        <v>0</v>
      </c>
      <c r="AY46" s="11">
        <f t="shared" si="5"/>
        <v>33</v>
      </c>
      <c r="AZ46" s="11">
        <f t="shared" si="6"/>
        <v>0</v>
      </c>
      <c r="BA46" s="11">
        <v>33</v>
      </c>
      <c r="BB46" s="45" t="s">
        <v>1440</v>
      </c>
      <c r="BC46" s="45">
        <v>7</v>
      </c>
      <c r="BD46" s="46">
        <v>2.5000000000000001E-3</v>
      </c>
      <c r="BE46" s="38">
        <f t="shared" si="2"/>
        <v>0</v>
      </c>
      <c r="BF46" s="68">
        <f t="shared" si="9"/>
        <v>0</v>
      </c>
      <c r="BG46" s="44">
        <f>SUM(BF$14:BF46)</f>
        <v>0</v>
      </c>
      <c r="BH46" s="11">
        <f t="shared" si="10"/>
        <v>0</v>
      </c>
      <c r="BI46" s="11">
        <f t="shared" si="11"/>
        <v>33</v>
      </c>
      <c r="BT46" s="74">
        <v>2</v>
      </c>
      <c r="BU46" s="74" t="s">
        <v>340</v>
      </c>
      <c r="BV46" s="69" t="s">
        <v>2404</v>
      </c>
    </row>
    <row r="47" spans="1:7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N47" s="88"/>
      <c r="O47" s="107" t="s">
        <v>335</v>
      </c>
      <c r="P47" s="117">
        <f t="shared" ref="P47:P55" si="13">B14</f>
        <v>0.2</v>
      </c>
      <c r="Q47" s="125">
        <f>VLOOKUP(O$3,P$21:R$23,3,0)*P47/1000</f>
        <v>0</v>
      </c>
      <c r="R47" s="124" t="str">
        <f>IF(Q47&gt;0,"خريداري شده","خريداري نشده")</f>
        <v>خريداري نشده</v>
      </c>
      <c r="S47" s="88"/>
      <c r="T47" s="88"/>
      <c r="U47" s="88"/>
      <c r="V47" s="39" t="s">
        <v>20</v>
      </c>
      <c r="W47" s="39" t="s">
        <v>237</v>
      </c>
      <c r="AP47" s="68">
        <f t="shared" si="8"/>
        <v>0</v>
      </c>
      <c r="AQ47" s="68">
        <v>34</v>
      </c>
      <c r="AR47" s="41" t="s">
        <v>409</v>
      </c>
      <c r="AS47" s="42">
        <v>5</v>
      </c>
      <c r="AT47" s="43">
        <v>1.6000000000000001E-3</v>
      </c>
      <c r="AU47" s="38">
        <f t="shared" si="1"/>
        <v>0</v>
      </c>
      <c r="AV47" s="68">
        <f t="shared" si="3"/>
        <v>0</v>
      </c>
      <c r="AW47" s="44">
        <f>SUM(AV$14:AV47)</f>
        <v>0</v>
      </c>
      <c r="AX47" s="11">
        <f t="shared" si="4"/>
        <v>0</v>
      </c>
      <c r="AY47" s="11">
        <f t="shared" si="5"/>
        <v>34</v>
      </c>
      <c r="AZ47" s="11">
        <f t="shared" si="6"/>
        <v>0</v>
      </c>
      <c r="BA47" s="11">
        <v>34</v>
      </c>
      <c r="BB47" s="45" t="s">
        <v>1441</v>
      </c>
      <c r="BC47" s="45">
        <v>5</v>
      </c>
      <c r="BD47" s="46">
        <v>1.6000000000000001E-3</v>
      </c>
      <c r="BE47" s="38">
        <f t="shared" si="2"/>
        <v>0</v>
      </c>
      <c r="BF47" s="68">
        <f t="shared" si="9"/>
        <v>0</v>
      </c>
      <c r="BG47" s="44">
        <f>SUM(BF$14:BF47)</f>
        <v>0</v>
      </c>
      <c r="BH47" s="11">
        <f t="shared" si="10"/>
        <v>0</v>
      </c>
      <c r="BI47" s="11">
        <f t="shared" si="11"/>
        <v>34</v>
      </c>
      <c r="BT47" s="74">
        <v>3</v>
      </c>
      <c r="BU47" s="74" t="s">
        <v>345</v>
      </c>
      <c r="BV47" s="69" t="s">
        <v>2405</v>
      </c>
    </row>
    <row r="48" spans="1:7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N48" s="88"/>
      <c r="O48" s="108" t="s">
        <v>0</v>
      </c>
      <c r="P48" s="118">
        <f t="shared" si="13"/>
        <v>0.7</v>
      </c>
      <c r="Q48" s="121">
        <f t="shared" ref="Q48:Q53" si="14">VLOOKUP(O$3,P$21:R$23,3,0)*P48/1000</f>
        <v>0</v>
      </c>
      <c r="R48" s="109" t="str">
        <f t="shared" ref="R48:R57" si="15">IF(Q48&gt;0,"خريداري شده","خريداري نشده")</f>
        <v>خريداري نشده</v>
      </c>
      <c r="S48" s="88"/>
      <c r="T48" s="88"/>
      <c r="U48" s="88"/>
      <c r="V48" s="39" t="s">
        <v>21</v>
      </c>
      <c r="W48" s="39" t="s">
        <v>241</v>
      </c>
      <c r="AP48" s="68">
        <f t="shared" si="8"/>
        <v>0</v>
      </c>
      <c r="AQ48" s="68">
        <v>35</v>
      </c>
      <c r="AR48" s="41" t="s">
        <v>410</v>
      </c>
      <c r="AS48" s="42">
        <v>3</v>
      </c>
      <c r="AT48" s="43">
        <v>8.0000000000000004E-4</v>
      </c>
      <c r="AU48" s="38">
        <f t="shared" si="1"/>
        <v>0</v>
      </c>
      <c r="AV48" s="68">
        <f t="shared" si="3"/>
        <v>0</v>
      </c>
      <c r="AW48" s="44">
        <f>SUM(AV$14:AV48)</f>
        <v>0</v>
      </c>
      <c r="AX48" s="11">
        <f t="shared" si="4"/>
        <v>0</v>
      </c>
      <c r="AY48" s="11">
        <f t="shared" si="5"/>
        <v>35</v>
      </c>
      <c r="AZ48" s="11">
        <f t="shared" si="6"/>
        <v>0</v>
      </c>
      <c r="BA48" s="11">
        <v>35</v>
      </c>
      <c r="BB48" s="45" t="s">
        <v>1442</v>
      </c>
      <c r="BC48" s="45">
        <v>3</v>
      </c>
      <c r="BD48" s="46">
        <v>8.0000000000000004E-4</v>
      </c>
      <c r="BE48" s="38">
        <f t="shared" si="2"/>
        <v>0</v>
      </c>
      <c r="BF48" s="68">
        <f t="shared" si="9"/>
        <v>0</v>
      </c>
      <c r="BG48" s="44">
        <f>SUM(BF$14:BF48)</f>
        <v>0</v>
      </c>
      <c r="BH48" s="11">
        <f t="shared" si="10"/>
        <v>0</v>
      </c>
      <c r="BI48" s="11">
        <f t="shared" si="11"/>
        <v>35</v>
      </c>
      <c r="BT48" s="74">
        <v>4</v>
      </c>
      <c r="BU48" s="74" t="s">
        <v>349</v>
      </c>
      <c r="BV48" s="69" t="s">
        <v>2394</v>
      </c>
    </row>
    <row r="49" spans="1:7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88"/>
      <c r="O49" s="103" t="s">
        <v>1</v>
      </c>
      <c r="P49" s="119">
        <f t="shared" si="13"/>
        <v>0.15</v>
      </c>
      <c r="Q49" s="120">
        <f t="shared" si="14"/>
        <v>0</v>
      </c>
      <c r="R49" s="104" t="str">
        <f t="shared" si="15"/>
        <v>خريداري نشده</v>
      </c>
      <c r="S49" s="88"/>
      <c r="T49" s="88"/>
      <c r="U49" s="88"/>
      <c r="V49" s="39" t="s">
        <v>22</v>
      </c>
      <c r="W49" s="39" t="s">
        <v>237</v>
      </c>
      <c r="AP49" s="68">
        <f t="shared" si="8"/>
        <v>0</v>
      </c>
      <c r="AQ49" s="68">
        <v>36</v>
      </c>
      <c r="AR49" s="41" t="s">
        <v>411</v>
      </c>
      <c r="AS49" s="42">
        <v>5</v>
      </c>
      <c r="AT49" s="43">
        <v>1.6000000000000001E-3</v>
      </c>
      <c r="AU49" s="38">
        <f t="shared" si="1"/>
        <v>0</v>
      </c>
      <c r="AV49" s="68">
        <f t="shared" si="3"/>
        <v>0</v>
      </c>
      <c r="AW49" s="44">
        <f>SUM(AV$14:AV49)</f>
        <v>0</v>
      </c>
      <c r="AX49" s="11">
        <f t="shared" si="4"/>
        <v>0</v>
      </c>
      <c r="AY49" s="11">
        <f t="shared" si="5"/>
        <v>36</v>
      </c>
      <c r="AZ49" s="11">
        <f t="shared" si="6"/>
        <v>0</v>
      </c>
      <c r="BA49" s="11">
        <v>36</v>
      </c>
      <c r="BB49" s="45" t="s">
        <v>1443</v>
      </c>
      <c r="BC49" s="45">
        <v>5</v>
      </c>
      <c r="BD49" s="46">
        <v>1.6000000000000001E-3</v>
      </c>
      <c r="BE49" s="38">
        <f t="shared" si="2"/>
        <v>0</v>
      </c>
      <c r="BF49" s="68">
        <f t="shared" si="9"/>
        <v>0</v>
      </c>
      <c r="BG49" s="44">
        <f>SUM(BF$14:BF49)</f>
        <v>0</v>
      </c>
      <c r="BH49" s="11">
        <f t="shared" si="10"/>
        <v>0</v>
      </c>
      <c r="BI49" s="11">
        <f t="shared" si="11"/>
        <v>36</v>
      </c>
      <c r="BT49" s="74">
        <v>5</v>
      </c>
      <c r="BU49" s="74" t="s">
        <v>352</v>
      </c>
      <c r="BV49" s="69" t="s">
        <v>2394</v>
      </c>
    </row>
    <row r="50" spans="1:7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N50" s="88"/>
      <c r="O50" s="108" t="s">
        <v>346</v>
      </c>
      <c r="P50" s="118">
        <f t="shared" si="13"/>
        <v>0.05</v>
      </c>
      <c r="Q50" s="121">
        <f t="shared" si="14"/>
        <v>0</v>
      </c>
      <c r="R50" s="109" t="str">
        <f t="shared" si="15"/>
        <v>خريداري نشده</v>
      </c>
      <c r="S50" s="88"/>
      <c r="T50" s="88"/>
      <c r="U50" s="88"/>
      <c r="V50" s="39" t="s">
        <v>23</v>
      </c>
      <c r="W50" s="39" t="s">
        <v>243</v>
      </c>
      <c r="AP50" s="68">
        <f t="shared" si="8"/>
        <v>0</v>
      </c>
      <c r="AQ50" s="68">
        <v>37</v>
      </c>
      <c r="AR50" s="41" t="s">
        <v>412</v>
      </c>
      <c r="AS50" s="42">
        <v>2</v>
      </c>
      <c r="AT50" s="43">
        <v>5.0000000000000001E-4</v>
      </c>
      <c r="AU50" s="38">
        <f t="shared" si="1"/>
        <v>0</v>
      </c>
      <c r="AV50" s="68">
        <f t="shared" si="3"/>
        <v>0</v>
      </c>
      <c r="AW50" s="44">
        <f>SUM(AV$14:AV50)</f>
        <v>0</v>
      </c>
      <c r="AX50" s="11">
        <f t="shared" si="4"/>
        <v>0</v>
      </c>
      <c r="AY50" s="11">
        <f t="shared" si="5"/>
        <v>37</v>
      </c>
      <c r="AZ50" s="11">
        <f t="shared" si="6"/>
        <v>0</v>
      </c>
      <c r="BA50" s="11">
        <v>37</v>
      </c>
      <c r="BB50" s="45" t="s">
        <v>1444</v>
      </c>
      <c r="BC50" s="45">
        <v>2</v>
      </c>
      <c r="BD50" s="46">
        <v>5.0000000000000001E-4</v>
      </c>
      <c r="BE50" s="38">
        <f t="shared" si="2"/>
        <v>0</v>
      </c>
      <c r="BF50" s="68">
        <f t="shared" si="9"/>
        <v>0</v>
      </c>
      <c r="BG50" s="44">
        <f>SUM(BF$14:BF50)</f>
        <v>0</v>
      </c>
      <c r="BH50" s="11">
        <f t="shared" si="10"/>
        <v>0</v>
      </c>
      <c r="BI50" s="11">
        <f t="shared" si="11"/>
        <v>37</v>
      </c>
      <c r="BT50" s="74">
        <v>6</v>
      </c>
      <c r="BU50" s="74" t="s">
        <v>356</v>
      </c>
      <c r="BV50" s="69" t="s">
        <v>2394</v>
      </c>
    </row>
    <row r="51" spans="1:7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N51" s="88"/>
      <c r="O51" s="103" t="s">
        <v>350</v>
      </c>
      <c r="P51" s="119">
        <f t="shared" si="13"/>
        <v>0</v>
      </c>
      <c r="Q51" s="120">
        <f t="shared" si="14"/>
        <v>0</v>
      </c>
      <c r="R51" s="104" t="str">
        <f t="shared" si="15"/>
        <v>خريداري نشده</v>
      </c>
      <c r="S51" s="88"/>
      <c r="T51" s="88"/>
      <c r="U51" s="88"/>
      <c r="V51" s="39" t="s">
        <v>24</v>
      </c>
      <c r="W51" s="39" t="s">
        <v>243</v>
      </c>
      <c r="AP51" s="68">
        <f t="shared" si="8"/>
        <v>0</v>
      </c>
      <c r="AQ51" s="68">
        <v>38</v>
      </c>
      <c r="AR51" s="41" t="s">
        <v>413</v>
      </c>
      <c r="AS51" s="42">
        <v>4</v>
      </c>
      <c r="AT51" s="43">
        <v>1.1999999999999999E-3</v>
      </c>
      <c r="AU51" s="38">
        <f t="shared" si="1"/>
        <v>0</v>
      </c>
      <c r="AV51" s="68">
        <f t="shared" si="3"/>
        <v>0</v>
      </c>
      <c r="AW51" s="44">
        <f>SUM(AV$14:AV51)</f>
        <v>0</v>
      </c>
      <c r="AX51" s="11">
        <f t="shared" si="4"/>
        <v>0</v>
      </c>
      <c r="AY51" s="11">
        <f t="shared" si="5"/>
        <v>38</v>
      </c>
      <c r="AZ51" s="11">
        <f t="shared" si="6"/>
        <v>0</v>
      </c>
      <c r="BA51" s="11">
        <v>38</v>
      </c>
      <c r="BB51" s="45" t="s">
        <v>1445</v>
      </c>
      <c r="BC51" s="45">
        <v>4</v>
      </c>
      <c r="BD51" s="46">
        <v>1.1999999999999999E-3</v>
      </c>
      <c r="BE51" s="38">
        <f t="shared" si="2"/>
        <v>0</v>
      </c>
      <c r="BF51" s="68">
        <f t="shared" si="9"/>
        <v>0</v>
      </c>
      <c r="BG51" s="44">
        <f>SUM(BF$14:BF51)</f>
        <v>0</v>
      </c>
      <c r="BH51" s="11">
        <f t="shared" si="10"/>
        <v>0</v>
      </c>
      <c r="BI51" s="11">
        <f t="shared" si="11"/>
        <v>38</v>
      </c>
      <c r="BT51" s="74">
        <v>7</v>
      </c>
      <c r="BU51" s="74" t="s">
        <v>361</v>
      </c>
      <c r="BV51" s="69" t="s">
        <v>2396</v>
      </c>
    </row>
    <row r="52" spans="1:7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88"/>
      <c r="O52" s="108" t="s">
        <v>353</v>
      </c>
      <c r="P52" s="118">
        <f t="shared" si="13"/>
        <v>0</v>
      </c>
      <c r="Q52" s="121">
        <f t="shared" si="14"/>
        <v>0</v>
      </c>
      <c r="R52" s="109" t="str">
        <f t="shared" si="15"/>
        <v>خريداري نشده</v>
      </c>
      <c r="S52" s="88"/>
      <c r="T52" s="88"/>
      <c r="U52" s="88"/>
      <c r="V52" s="39" t="s">
        <v>25</v>
      </c>
      <c r="W52" s="39" t="s">
        <v>241</v>
      </c>
      <c r="AP52" s="68">
        <f t="shared" si="8"/>
        <v>0</v>
      </c>
      <c r="AQ52" s="68">
        <v>39</v>
      </c>
      <c r="AR52" s="41" t="s">
        <v>414</v>
      </c>
      <c r="AS52" s="42">
        <v>6</v>
      </c>
      <c r="AT52" s="43">
        <v>2E-3</v>
      </c>
      <c r="AU52" s="38">
        <f t="shared" si="1"/>
        <v>0</v>
      </c>
      <c r="AV52" s="68">
        <f t="shared" si="3"/>
        <v>0</v>
      </c>
      <c r="AW52" s="44">
        <f>SUM(AV$14:AV52)</f>
        <v>0</v>
      </c>
      <c r="AX52" s="11">
        <f t="shared" si="4"/>
        <v>0</v>
      </c>
      <c r="AY52" s="11">
        <f t="shared" si="5"/>
        <v>39</v>
      </c>
      <c r="AZ52" s="11">
        <f t="shared" si="6"/>
        <v>0</v>
      </c>
      <c r="BA52" s="11">
        <v>39</v>
      </c>
      <c r="BB52" s="45" t="s">
        <v>1446</v>
      </c>
      <c r="BC52" s="45">
        <v>6</v>
      </c>
      <c r="BD52" s="46">
        <v>2E-3</v>
      </c>
      <c r="BE52" s="38">
        <f t="shared" si="2"/>
        <v>0</v>
      </c>
      <c r="BF52" s="68">
        <f t="shared" si="9"/>
        <v>0</v>
      </c>
      <c r="BG52" s="44">
        <f>SUM(BF$14:BF52)</f>
        <v>0</v>
      </c>
      <c r="BH52" s="11">
        <f t="shared" si="10"/>
        <v>0</v>
      </c>
      <c r="BI52" s="11">
        <f t="shared" si="11"/>
        <v>39</v>
      </c>
      <c r="BT52" s="74">
        <v>8</v>
      </c>
      <c r="BU52" s="74" t="s">
        <v>366</v>
      </c>
      <c r="BV52" s="69" t="s">
        <v>2394</v>
      </c>
    </row>
    <row r="53" spans="1:7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N53" s="88"/>
      <c r="O53" s="103" t="s">
        <v>357</v>
      </c>
      <c r="P53" s="119">
        <f t="shared" si="13"/>
        <v>0.2</v>
      </c>
      <c r="Q53" s="120">
        <f t="shared" si="14"/>
        <v>0</v>
      </c>
      <c r="R53" s="104" t="str">
        <f t="shared" si="15"/>
        <v>خريداري نشده</v>
      </c>
      <c r="S53" s="88"/>
      <c r="T53" s="88"/>
      <c r="U53" s="88"/>
      <c r="V53" s="39" t="s">
        <v>26</v>
      </c>
      <c r="W53" s="39" t="s">
        <v>239</v>
      </c>
      <c r="AP53" s="68">
        <f t="shared" si="8"/>
        <v>0</v>
      </c>
      <c r="AQ53" s="68">
        <v>40</v>
      </c>
      <c r="AR53" s="41" t="s">
        <v>415</v>
      </c>
      <c r="AS53" s="42">
        <v>4</v>
      </c>
      <c r="AT53" s="43">
        <v>1.1999999999999999E-3</v>
      </c>
      <c r="AU53" s="38">
        <f t="shared" si="1"/>
        <v>0</v>
      </c>
      <c r="AV53" s="68">
        <f t="shared" si="3"/>
        <v>0</v>
      </c>
      <c r="AW53" s="44">
        <f>SUM(AV$14:AV53)</f>
        <v>0</v>
      </c>
      <c r="AX53" s="11">
        <f t="shared" si="4"/>
        <v>0</v>
      </c>
      <c r="AY53" s="11">
        <f t="shared" si="5"/>
        <v>40</v>
      </c>
      <c r="AZ53" s="11">
        <f t="shared" si="6"/>
        <v>0</v>
      </c>
      <c r="BA53" s="11">
        <v>40</v>
      </c>
      <c r="BB53" s="45" t="s">
        <v>1447</v>
      </c>
      <c r="BC53" s="45">
        <v>4</v>
      </c>
      <c r="BD53" s="46">
        <v>1.1999999999999999E-3</v>
      </c>
      <c r="BE53" s="38">
        <f t="shared" si="2"/>
        <v>0</v>
      </c>
      <c r="BF53" s="68">
        <f t="shared" si="9"/>
        <v>0</v>
      </c>
      <c r="BG53" s="44">
        <f>SUM(BF$14:BF53)</f>
        <v>0</v>
      </c>
      <c r="BH53" s="11">
        <f t="shared" si="10"/>
        <v>0</v>
      </c>
      <c r="BI53" s="11">
        <f t="shared" si="11"/>
        <v>40</v>
      </c>
      <c r="BT53" s="74">
        <v>9</v>
      </c>
      <c r="BU53" s="74" t="s">
        <v>368</v>
      </c>
      <c r="BV53" s="69" t="s">
        <v>2398</v>
      </c>
    </row>
    <row r="54" spans="1:7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N54" s="88"/>
      <c r="O54" s="108" t="s">
        <v>362</v>
      </c>
      <c r="P54" s="118">
        <f t="shared" si="13"/>
        <v>0</v>
      </c>
      <c r="Q54" s="121">
        <f>F21*P54/1000</f>
        <v>0</v>
      </c>
      <c r="R54" s="109" t="str">
        <f t="shared" si="15"/>
        <v>خريداري نشده</v>
      </c>
      <c r="S54" s="88"/>
      <c r="T54" s="88"/>
      <c r="U54" s="88"/>
      <c r="V54" s="39" t="s">
        <v>27</v>
      </c>
      <c r="W54" s="39" t="s">
        <v>240</v>
      </c>
      <c r="AP54" s="68">
        <f t="shared" si="8"/>
        <v>0</v>
      </c>
      <c r="AQ54" s="68">
        <v>41</v>
      </c>
      <c r="AR54" s="41" t="s">
        <v>416</v>
      </c>
      <c r="AS54" s="42">
        <v>4</v>
      </c>
      <c r="AT54" s="43">
        <v>1.1999999999999999E-3</v>
      </c>
      <c r="AU54" s="38">
        <f t="shared" si="1"/>
        <v>0</v>
      </c>
      <c r="AV54" s="68">
        <f t="shared" si="3"/>
        <v>0</v>
      </c>
      <c r="AW54" s="44">
        <f>SUM(AV$14:AV54)</f>
        <v>0</v>
      </c>
      <c r="AX54" s="11">
        <f t="shared" si="4"/>
        <v>0</v>
      </c>
      <c r="AY54" s="11">
        <f t="shared" si="5"/>
        <v>41</v>
      </c>
      <c r="AZ54" s="11">
        <f t="shared" si="6"/>
        <v>0</v>
      </c>
      <c r="BA54" s="11">
        <v>41</v>
      </c>
      <c r="BB54" s="45" t="s">
        <v>1448</v>
      </c>
      <c r="BC54" s="45">
        <v>4</v>
      </c>
      <c r="BD54" s="46">
        <v>1.1999999999999999E-3</v>
      </c>
      <c r="BE54" s="38">
        <f t="shared" si="2"/>
        <v>0</v>
      </c>
      <c r="BF54" s="68">
        <f t="shared" si="9"/>
        <v>0</v>
      </c>
      <c r="BG54" s="44">
        <f>SUM(BF$14:BF54)</f>
        <v>0</v>
      </c>
      <c r="BH54" s="11">
        <f t="shared" si="10"/>
        <v>0</v>
      </c>
      <c r="BI54" s="11">
        <f t="shared" si="11"/>
        <v>41</v>
      </c>
      <c r="BT54" s="74">
        <v>10</v>
      </c>
      <c r="BU54" s="74" t="s">
        <v>372</v>
      </c>
      <c r="BV54" s="69" t="s">
        <v>2397</v>
      </c>
    </row>
    <row r="55" spans="1:7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88"/>
      <c r="O55" s="103" t="s">
        <v>2</v>
      </c>
      <c r="P55" s="119">
        <f t="shared" si="13"/>
        <v>1</v>
      </c>
      <c r="Q55" s="120">
        <f>F22*P55/1000</f>
        <v>0</v>
      </c>
      <c r="R55" s="104" t="str">
        <f t="shared" si="15"/>
        <v>خريداري نشده</v>
      </c>
      <c r="S55" s="88"/>
      <c r="T55" s="88"/>
      <c r="U55" s="88"/>
      <c r="V55" s="39" t="s">
        <v>28</v>
      </c>
      <c r="W55" s="39" t="s">
        <v>241</v>
      </c>
      <c r="AP55" s="68">
        <f t="shared" si="8"/>
        <v>0</v>
      </c>
      <c r="AQ55" s="68">
        <v>42</v>
      </c>
      <c r="AR55" s="41" t="s">
        <v>417</v>
      </c>
      <c r="AS55" s="42">
        <v>4</v>
      </c>
      <c r="AT55" s="43">
        <v>1.1999999999999999E-3</v>
      </c>
      <c r="AU55" s="38">
        <f t="shared" si="1"/>
        <v>0</v>
      </c>
      <c r="AV55" s="68">
        <f t="shared" si="3"/>
        <v>0</v>
      </c>
      <c r="AW55" s="44">
        <f>SUM(AV$14:AV55)</f>
        <v>0</v>
      </c>
      <c r="AX55" s="11">
        <f t="shared" si="4"/>
        <v>0</v>
      </c>
      <c r="AY55" s="11">
        <f t="shared" si="5"/>
        <v>42</v>
      </c>
      <c r="AZ55" s="11">
        <f t="shared" si="6"/>
        <v>0</v>
      </c>
      <c r="BA55" s="11">
        <v>42</v>
      </c>
      <c r="BB55" s="45" t="s">
        <v>1449</v>
      </c>
      <c r="BC55" s="45">
        <v>4</v>
      </c>
      <c r="BD55" s="46">
        <v>1.1999999999999999E-3</v>
      </c>
      <c r="BE55" s="38">
        <f t="shared" si="2"/>
        <v>0</v>
      </c>
      <c r="BF55" s="68">
        <f t="shared" si="9"/>
        <v>0</v>
      </c>
      <c r="BG55" s="44">
        <f>SUM(BF$14:BF55)</f>
        <v>0</v>
      </c>
      <c r="BH55" s="11">
        <f t="shared" si="10"/>
        <v>0</v>
      </c>
      <c r="BI55" s="11">
        <f t="shared" si="11"/>
        <v>42</v>
      </c>
      <c r="BT55" s="74">
        <v>11</v>
      </c>
      <c r="BU55" s="74" t="s">
        <v>375</v>
      </c>
      <c r="BV55" s="69" t="s">
        <v>2397</v>
      </c>
    </row>
    <row r="56" spans="1:7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N56" s="88"/>
      <c r="O56" s="108" t="s">
        <v>369</v>
      </c>
      <c r="P56" s="118">
        <f>B23</f>
        <v>0</v>
      </c>
      <c r="Q56" s="121">
        <f>I23*P56/1000</f>
        <v>0</v>
      </c>
      <c r="R56" s="109" t="str">
        <f t="shared" si="15"/>
        <v>خريداري نشده</v>
      </c>
      <c r="S56" s="88"/>
      <c r="T56" s="88"/>
      <c r="U56" s="88"/>
      <c r="V56" s="39" t="s">
        <v>418</v>
      </c>
      <c r="W56" s="39" t="s">
        <v>240</v>
      </c>
      <c r="AP56" s="68">
        <f t="shared" si="8"/>
        <v>0</v>
      </c>
      <c r="AQ56" s="68">
        <v>43</v>
      </c>
      <c r="AR56" s="41" t="s">
        <v>419</v>
      </c>
      <c r="AS56" s="42">
        <v>4</v>
      </c>
      <c r="AT56" s="43">
        <v>1.1999999999999999E-3</v>
      </c>
      <c r="AU56" s="38">
        <f t="shared" si="1"/>
        <v>0</v>
      </c>
      <c r="AV56" s="68">
        <f t="shared" si="3"/>
        <v>0</v>
      </c>
      <c r="AW56" s="44">
        <f>SUM(AV$14:AV56)</f>
        <v>0</v>
      </c>
      <c r="AX56" s="11">
        <f t="shared" si="4"/>
        <v>0</v>
      </c>
      <c r="AY56" s="11">
        <f t="shared" si="5"/>
        <v>43</v>
      </c>
      <c r="AZ56" s="11">
        <f t="shared" si="6"/>
        <v>0</v>
      </c>
      <c r="BA56" s="11">
        <v>43</v>
      </c>
      <c r="BB56" s="45" t="s">
        <v>1450</v>
      </c>
      <c r="BC56" s="45">
        <v>4</v>
      </c>
      <c r="BD56" s="46">
        <v>1.1999999999999999E-3</v>
      </c>
      <c r="BE56" s="38">
        <f t="shared" si="2"/>
        <v>0</v>
      </c>
      <c r="BF56" s="68">
        <f t="shared" si="9"/>
        <v>0</v>
      </c>
      <c r="BG56" s="44">
        <f>SUM(BF$14:BF56)</f>
        <v>0</v>
      </c>
      <c r="BH56" s="11">
        <f t="shared" si="10"/>
        <v>0</v>
      </c>
      <c r="BI56" s="11">
        <f t="shared" si="11"/>
        <v>43</v>
      </c>
      <c r="BT56" s="74">
        <v>12</v>
      </c>
      <c r="BU56" s="74" t="s">
        <v>242</v>
      </c>
      <c r="BV56" s="69" t="s">
        <v>2399</v>
      </c>
    </row>
    <row r="57" spans="1:74" ht="23.25" thickBo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N57" s="88"/>
      <c r="O57" s="105" t="s">
        <v>2438</v>
      </c>
      <c r="P57" s="122">
        <f>B24</f>
        <v>0</v>
      </c>
      <c r="Q57" s="123">
        <f>P57*F24/1000</f>
        <v>0</v>
      </c>
      <c r="R57" s="106" t="str">
        <f t="shared" si="15"/>
        <v>خريداري نشده</v>
      </c>
      <c r="S57" s="88"/>
      <c r="T57" s="88"/>
      <c r="U57" s="88"/>
      <c r="V57" s="39" t="s">
        <v>29</v>
      </c>
      <c r="W57" s="39" t="s">
        <v>240</v>
      </c>
      <c r="AP57" s="68">
        <f t="shared" si="8"/>
        <v>0</v>
      </c>
      <c r="AQ57" s="68">
        <v>44</v>
      </c>
      <c r="AR57" s="41" t="s">
        <v>420</v>
      </c>
      <c r="AS57" s="42">
        <v>7</v>
      </c>
      <c r="AT57" s="43">
        <v>2.5000000000000001E-3</v>
      </c>
      <c r="AU57" s="38">
        <f t="shared" si="1"/>
        <v>0</v>
      </c>
      <c r="AV57" s="68">
        <f t="shared" si="3"/>
        <v>0</v>
      </c>
      <c r="AW57" s="44">
        <f>SUM(AV$14:AV57)</f>
        <v>0</v>
      </c>
      <c r="AX57" s="11">
        <f t="shared" si="4"/>
        <v>0</v>
      </c>
      <c r="AY57" s="11">
        <f t="shared" si="5"/>
        <v>44</v>
      </c>
      <c r="AZ57" s="11">
        <f t="shared" si="6"/>
        <v>0</v>
      </c>
      <c r="BA57" s="11">
        <v>44</v>
      </c>
      <c r="BB57" s="45" t="s">
        <v>1451</v>
      </c>
      <c r="BC57" s="45">
        <v>7</v>
      </c>
      <c r="BD57" s="46">
        <v>2.5000000000000001E-3</v>
      </c>
      <c r="BE57" s="38">
        <f t="shared" si="2"/>
        <v>0</v>
      </c>
      <c r="BF57" s="68">
        <f t="shared" si="9"/>
        <v>0</v>
      </c>
      <c r="BG57" s="44">
        <f>SUM(BF$14:BF57)</f>
        <v>0</v>
      </c>
      <c r="BH57" s="11">
        <f t="shared" si="10"/>
        <v>0</v>
      </c>
      <c r="BI57" s="11">
        <f t="shared" si="11"/>
        <v>44</v>
      </c>
      <c r="BT57" s="74">
        <v>13</v>
      </c>
      <c r="BU57" s="74" t="s">
        <v>378</v>
      </c>
      <c r="BV57" s="69" t="s">
        <v>2397</v>
      </c>
    </row>
    <row r="58" spans="1:74" ht="23.25" thickBo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N58" s="88"/>
      <c r="O58" s="173" t="s">
        <v>2434</v>
      </c>
      <c r="P58" s="174"/>
      <c r="Q58" s="126">
        <f>IF(E7="",0,SUM(Q47:Q57))</f>
        <v>0</v>
      </c>
      <c r="R58" s="88"/>
      <c r="S58" s="88"/>
      <c r="T58" s="88"/>
      <c r="U58" s="88"/>
      <c r="V58" s="39" t="s">
        <v>421</v>
      </c>
      <c r="W58" s="39" t="s">
        <v>237</v>
      </c>
      <c r="AP58" s="68">
        <f t="shared" si="8"/>
        <v>0</v>
      </c>
      <c r="AQ58" s="68">
        <v>45</v>
      </c>
      <c r="AR58" s="41" t="s">
        <v>422</v>
      </c>
      <c r="AS58" s="42">
        <v>7</v>
      </c>
      <c r="AT58" s="43">
        <v>2.5000000000000001E-3</v>
      </c>
      <c r="AU58" s="38">
        <f t="shared" si="1"/>
        <v>0</v>
      </c>
      <c r="AV58" s="68">
        <f t="shared" si="3"/>
        <v>0</v>
      </c>
      <c r="AW58" s="44">
        <f>SUM(AV$14:AV58)</f>
        <v>0</v>
      </c>
      <c r="AX58" s="11">
        <f t="shared" si="4"/>
        <v>0</v>
      </c>
      <c r="AY58" s="11">
        <f t="shared" si="5"/>
        <v>45</v>
      </c>
      <c r="AZ58" s="11">
        <f t="shared" si="6"/>
        <v>0</v>
      </c>
      <c r="BA58" s="11">
        <v>45</v>
      </c>
      <c r="BB58" s="45" t="s">
        <v>1452</v>
      </c>
      <c r="BC58" s="45">
        <v>7</v>
      </c>
      <c r="BD58" s="46">
        <v>2.5000000000000001E-3</v>
      </c>
      <c r="BE58" s="38">
        <f t="shared" si="2"/>
        <v>0</v>
      </c>
      <c r="BF58" s="68">
        <f t="shared" si="9"/>
        <v>0</v>
      </c>
      <c r="BG58" s="44">
        <f>SUM(BF$14:BF58)</f>
        <v>0</v>
      </c>
      <c r="BH58" s="11">
        <f t="shared" si="10"/>
        <v>0</v>
      </c>
      <c r="BI58" s="11">
        <f t="shared" si="11"/>
        <v>45</v>
      </c>
      <c r="BT58" s="74">
        <v>14</v>
      </c>
      <c r="BU58" s="74" t="s">
        <v>380</v>
      </c>
      <c r="BV58" s="69" t="s">
        <v>2398</v>
      </c>
    </row>
    <row r="59" spans="1:74" ht="23.25" thickBo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N59" s="88"/>
      <c r="O59" s="173" t="s">
        <v>2435</v>
      </c>
      <c r="P59" s="175"/>
      <c r="Q59" s="127" t="str">
        <f>E7</f>
        <v/>
      </c>
      <c r="R59" s="88"/>
      <c r="S59" s="88"/>
      <c r="T59" s="88"/>
      <c r="U59" s="88"/>
      <c r="V59" s="39" t="s">
        <v>423</v>
      </c>
      <c r="W59" s="39" t="s">
        <v>243</v>
      </c>
      <c r="AP59" s="68">
        <f t="shared" si="8"/>
        <v>0</v>
      </c>
      <c r="AQ59" s="68">
        <v>46</v>
      </c>
      <c r="AR59" s="41" t="s">
        <v>424</v>
      </c>
      <c r="AS59" s="42">
        <v>7</v>
      </c>
      <c r="AT59" s="43">
        <v>2.5000000000000001E-3</v>
      </c>
      <c r="AU59" s="38">
        <f t="shared" si="1"/>
        <v>0</v>
      </c>
      <c r="AV59" s="68">
        <f t="shared" si="3"/>
        <v>0</v>
      </c>
      <c r="AW59" s="44">
        <f>SUM(AV$14:AV59)</f>
        <v>0</v>
      </c>
      <c r="AX59" s="11">
        <f t="shared" si="4"/>
        <v>0</v>
      </c>
      <c r="AY59" s="11">
        <f t="shared" si="5"/>
        <v>46</v>
      </c>
      <c r="AZ59" s="11">
        <f t="shared" si="6"/>
        <v>0</v>
      </c>
      <c r="BA59" s="11">
        <v>46</v>
      </c>
      <c r="BB59" s="45" t="s">
        <v>1453</v>
      </c>
      <c r="BC59" s="45">
        <v>7</v>
      </c>
      <c r="BD59" s="46">
        <v>2.5000000000000001E-3</v>
      </c>
      <c r="BE59" s="38">
        <f t="shared" si="2"/>
        <v>0</v>
      </c>
      <c r="BF59" s="68">
        <f t="shared" si="9"/>
        <v>0</v>
      </c>
      <c r="BG59" s="44">
        <f>SUM(BF$14:BF59)</f>
        <v>0</v>
      </c>
      <c r="BH59" s="11">
        <f t="shared" si="10"/>
        <v>0</v>
      </c>
      <c r="BI59" s="11">
        <f t="shared" si="11"/>
        <v>46</v>
      </c>
      <c r="BT59" s="74">
        <v>15</v>
      </c>
      <c r="BU59" s="74" t="s">
        <v>382</v>
      </c>
      <c r="BV59" s="69" t="s">
        <v>2397</v>
      </c>
    </row>
    <row r="60" spans="1:74" ht="23.25" thickBo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88"/>
      <c r="O60" s="173" t="s">
        <v>2436</v>
      </c>
      <c r="P60" s="174"/>
      <c r="Q60" s="126">
        <f>IF(E7="",0,SUM(Q58:Q59))</f>
        <v>0</v>
      </c>
      <c r="R60" s="88"/>
      <c r="S60" s="88"/>
      <c r="T60" s="88"/>
      <c r="U60" s="88"/>
      <c r="V60" s="39" t="s">
        <v>245</v>
      </c>
      <c r="W60" s="39" t="s">
        <v>241</v>
      </c>
      <c r="AP60" s="68">
        <f t="shared" si="8"/>
        <v>0</v>
      </c>
      <c r="AQ60" s="68">
        <v>47</v>
      </c>
      <c r="AR60" s="41" t="s">
        <v>142</v>
      </c>
      <c r="AS60" s="42">
        <v>5</v>
      </c>
      <c r="AT60" s="43">
        <v>1.6000000000000001E-3</v>
      </c>
      <c r="AU60" s="38">
        <f t="shared" si="1"/>
        <v>0</v>
      </c>
      <c r="AV60" s="68">
        <f t="shared" si="3"/>
        <v>0</v>
      </c>
      <c r="AW60" s="44">
        <f>SUM(AV$14:AV60)</f>
        <v>0</v>
      </c>
      <c r="AX60" s="11">
        <f t="shared" si="4"/>
        <v>0</v>
      </c>
      <c r="AY60" s="11">
        <f t="shared" si="5"/>
        <v>47</v>
      </c>
      <c r="AZ60" s="11">
        <f t="shared" si="6"/>
        <v>0</v>
      </c>
      <c r="BA60" s="11">
        <v>47</v>
      </c>
      <c r="BB60" s="45" t="s">
        <v>142</v>
      </c>
      <c r="BC60" s="45">
        <v>5</v>
      </c>
      <c r="BD60" s="46">
        <v>1.6000000000000001E-3</v>
      </c>
      <c r="BE60" s="38">
        <f t="shared" si="2"/>
        <v>0</v>
      </c>
      <c r="BF60" s="68">
        <f t="shared" si="9"/>
        <v>0</v>
      </c>
      <c r="BG60" s="44">
        <f>SUM(BF$14:BF60)</f>
        <v>0</v>
      </c>
      <c r="BH60" s="11">
        <f t="shared" si="10"/>
        <v>0</v>
      </c>
      <c r="BI60" s="11">
        <f t="shared" si="11"/>
        <v>47</v>
      </c>
      <c r="BT60" s="74">
        <v>16</v>
      </c>
      <c r="BU60" s="74" t="s">
        <v>385</v>
      </c>
      <c r="BV60" s="69" t="s">
        <v>2398</v>
      </c>
    </row>
    <row r="61" spans="1:74" ht="23.25" thickBo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88"/>
      <c r="O61" s="173" t="s">
        <v>2437</v>
      </c>
      <c r="P61" s="174"/>
      <c r="Q61" s="126">
        <f>Q60*1.06</f>
        <v>0</v>
      </c>
      <c r="R61" s="88"/>
      <c r="S61" s="88"/>
      <c r="T61" s="88"/>
      <c r="U61" s="88"/>
      <c r="V61" s="39" t="s">
        <v>30</v>
      </c>
      <c r="W61" s="39" t="s">
        <v>240</v>
      </c>
      <c r="AP61" s="68">
        <f t="shared" si="8"/>
        <v>0</v>
      </c>
      <c r="AQ61" s="68">
        <v>48</v>
      </c>
      <c r="AR61" s="41" t="s">
        <v>425</v>
      </c>
      <c r="AS61" s="42">
        <v>2</v>
      </c>
      <c r="AT61" s="43">
        <v>5.0000000000000001E-4</v>
      </c>
      <c r="AU61" s="38">
        <f t="shared" si="1"/>
        <v>0</v>
      </c>
      <c r="AV61" s="68">
        <f t="shared" si="3"/>
        <v>0</v>
      </c>
      <c r="AW61" s="44">
        <f>SUM(AV$14:AV61)</f>
        <v>0</v>
      </c>
      <c r="AX61" s="11">
        <f t="shared" si="4"/>
        <v>0</v>
      </c>
      <c r="AY61" s="11">
        <f t="shared" si="5"/>
        <v>48</v>
      </c>
      <c r="AZ61" s="11">
        <f t="shared" si="6"/>
        <v>0</v>
      </c>
      <c r="BA61" s="11">
        <v>48</v>
      </c>
      <c r="BB61" s="45" t="s">
        <v>1454</v>
      </c>
      <c r="BC61" s="45">
        <v>2</v>
      </c>
      <c r="BD61" s="46">
        <v>5.0000000000000001E-4</v>
      </c>
      <c r="BE61" s="38">
        <f t="shared" si="2"/>
        <v>0</v>
      </c>
      <c r="BF61" s="68">
        <f t="shared" si="9"/>
        <v>0</v>
      </c>
      <c r="BG61" s="44">
        <f>SUM(BF$14:BF61)</f>
        <v>0</v>
      </c>
      <c r="BH61" s="11">
        <f t="shared" si="10"/>
        <v>0</v>
      </c>
      <c r="BI61" s="11">
        <f t="shared" si="11"/>
        <v>48</v>
      </c>
      <c r="BT61" s="74">
        <v>17</v>
      </c>
      <c r="BU61" s="74" t="s">
        <v>387</v>
      </c>
      <c r="BV61" s="69" t="s">
        <v>2395</v>
      </c>
    </row>
    <row r="62" spans="1:74" ht="2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N62" s="88"/>
      <c r="O62" s="158"/>
      <c r="P62" s="158"/>
      <c r="Q62" s="158"/>
      <c r="R62" s="158"/>
      <c r="S62" s="88"/>
      <c r="T62" s="88"/>
      <c r="U62" s="88"/>
      <c r="V62" s="39" t="s">
        <v>31</v>
      </c>
      <c r="W62" s="39" t="s">
        <v>240</v>
      </c>
      <c r="AP62" s="68">
        <f t="shared" si="8"/>
        <v>0</v>
      </c>
      <c r="AQ62" s="68">
        <v>49</v>
      </c>
      <c r="AR62" s="41" t="s">
        <v>143</v>
      </c>
      <c r="AS62" s="42">
        <v>4</v>
      </c>
      <c r="AT62" s="43">
        <v>1.1999999999999999E-3</v>
      </c>
      <c r="AU62" s="38">
        <f t="shared" si="1"/>
        <v>0</v>
      </c>
      <c r="AV62" s="68">
        <f t="shared" si="3"/>
        <v>0</v>
      </c>
      <c r="AW62" s="44">
        <f>SUM(AV$14:AV62)</f>
        <v>0</v>
      </c>
      <c r="AX62" s="11">
        <f t="shared" si="4"/>
        <v>0</v>
      </c>
      <c r="AY62" s="11">
        <f t="shared" si="5"/>
        <v>49</v>
      </c>
      <c r="AZ62" s="11">
        <f t="shared" si="6"/>
        <v>0</v>
      </c>
      <c r="BA62" s="11">
        <v>49</v>
      </c>
      <c r="BB62" s="45" t="s">
        <v>143</v>
      </c>
      <c r="BC62" s="45">
        <v>4</v>
      </c>
      <c r="BD62" s="46">
        <v>1.1999999999999999E-3</v>
      </c>
      <c r="BE62" s="38">
        <f t="shared" si="2"/>
        <v>0</v>
      </c>
      <c r="BF62" s="68">
        <f t="shared" si="9"/>
        <v>0</v>
      </c>
      <c r="BG62" s="44">
        <f>SUM(BF$14:BF62)</f>
        <v>0</v>
      </c>
      <c r="BH62" s="11">
        <f t="shared" si="10"/>
        <v>0</v>
      </c>
      <c r="BI62" s="11">
        <f t="shared" si="11"/>
        <v>49</v>
      </c>
      <c r="BT62" s="74">
        <v>18</v>
      </c>
      <c r="BU62" s="74" t="s">
        <v>140</v>
      </c>
      <c r="BV62" s="69" t="s">
        <v>2397</v>
      </c>
    </row>
    <row r="63" spans="1:7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N63" s="88"/>
      <c r="O63" s="88"/>
      <c r="P63" s="88"/>
      <c r="Q63" s="88"/>
      <c r="R63" s="88"/>
      <c r="S63" s="88"/>
      <c r="T63" s="88"/>
      <c r="U63" s="88"/>
      <c r="V63" s="39" t="s">
        <v>32</v>
      </c>
      <c r="W63" s="39" t="s">
        <v>239</v>
      </c>
      <c r="AP63" s="68">
        <f t="shared" si="8"/>
        <v>0</v>
      </c>
      <c r="AQ63" s="68">
        <v>50</v>
      </c>
      <c r="AR63" s="41" t="s">
        <v>426</v>
      </c>
      <c r="AS63" s="42">
        <v>5</v>
      </c>
      <c r="AT63" s="43">
        <v>1.6000000000000001E-3</v>
      </c>
      <c r="AU63" s="38">
        <f t="shared" si="1"/>
        <v>0</v>
      </c>
      <c r="AV63" s="68">
        <f t="shared" si="3"/>
        <v>0</v>
      </c>
      <c r="AW63" s="44">
        <f>SUM(AV$14:AV63)</f>
        <v>0</v>
      </c>
      <c r="AX63" s="11">
        <f t="shared" si="4"/>
        <v>0</v>
      </c>
      <c r="AY63" s="11">
        <f t="shared" si="5"/>
        <v>50</v>
      </c>
      <c r="AZ63" s="11">
        <f t="shared" si="6"/>
        <v>0</v>
      </c>
      <c r="BA63" s="11">
        <v>50</v>
      </c>
      <c r="BB63" s="45" t="s">
        <v>1455</v>
      </c>
      <c r="BC63" s="45">
        <v>5</v>
      </c>
      <c r="BD63" s="46">
        <v>1.6000000000000001E-3</v>
      </c>
      <c r="BE63" s="38">
        <f t="shared" si="2"/>
        <v>0</v>
      </c>
      <c r="BF63" s="68">
        <f t="shared" si="9"/>
        <v>0</v>
      </c>
      <c r="BG63" s="44">
        <f>SUM(BF$14:BF63)</f>
        <v>0</v>
      </c>
      <c r="BH63" s="11">
        <f t="shared" si="10"/>
        <v>0</v>
      </c>
      <c r="BI63" s="11">
        <f t="shared" si="11"/>
        <v>50</v>
      </c>
      <c r="BT63" s="74">
        <v>19</v>
      </c>
      <c r="BU63" s="74" t="s">
        <v>390</v>
      </c>
      <c r="BV63" s="69" t="s">
        <v>2397</v>
      </c>
    </row>
    <row r="64" spans="1:7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N64" s="88"/>
      <c r="O64" s="88"/>
      <c r="P64" s="88"/>
      <c r="Q64" s="88"/>
      <c r="R64" s="88"/>
      <c r="S64" s="88"/>
      <c r="T64" s="88"/>
      <c r="U64" s="88"/>
      <c r="V64" s="39" t="s">
        <v>33</v>
      </c>
      <c r="W64" s="39" t="s">
        <v>241</v>
      </c>
      <c r="AP64" s="68">
        <f t="shared" si="8"/>
        <v>0</v>
      </c>
      <c r="AQ64" s="68">
        <v>51</v>
      </c>
      <c r="AR64" s="41" t="s">
        <v>427</v>
      </c>
      <c r="AS64" s="42">
        <v>6</v>
      </c>
      <c r="AT64" s="43">
        <v>2E-3</v>
      </c>
      <c r="AU64" s="38">
        <f t="shared" si="1"/>
        <v>0</v>
      </c>
      <c r="AV64" s="68">
        <f t="shared" si="3"/>
        <v>0</v>
      </c>
      <c r="AW64" s="44">
        <f>SUM(AV$14:AV64)</f>
        <v>0</v>
      </c>
      <c r="AX64" s="11">
        <f t="shared" si="4"/>
        <v>0</v>
      </c>
      <c r="AY64" s="11">
        <f t="shared" si="5"/>
        <v>51</v>
      </c>
      <c r="AZ64" s="11">
        <f t="shared" si="6"/>
        <v>0</v>
      </c>
      <c r="BA64" s="11">
        <v>51</v>
      </c>
      <c r="BB64" s="45" t="s">
        <v>1456</v>
      </c>
      <c r="BC64" s="45">
        <v>6</v>
      </c>
      <c r="BD64" s="46">
        <v>2E-3</v>
      </c>
      <c r="BE64" s="38">
        <f t="shared" si="2"/>
        <v>0</v>
      </c>
      <c r="BF64" s="68">
        <f t="shared" si="9"/>
        <v>0</v>
      </c>
      <c r="BG64" s="44">
        <f>SUM(BF$14:BF64)</f>
        <v>0</v>
      </c>
      <c r="BH64" s="11">
        <f t="shared" si="10"/>
        <v>0</v>
      </c>
      <c r="BI64" s="11">
        <f t="shared" si="11"/>
        <v>51</v>
      </c>
      <c r="BT64" s="74">
        <v>20</v>
      </c>
      <c r="BU64" s="74" t="s">
        <v>392</v>
      </c>
      <c r="BV64" s="69" t="s">
        <v>2398</v>
      </c>
    </row>
    <row r="65" spans="1:7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N65" s="88"/>
      <c r="O65" s="88"/>
      <c r="P65" s="88"/>
      <c r="Q65" s="88"/>
      <c r="R65" s="88"/>
      <c r="S65" s="88"/>
      <c r="T65" s="88"/>
      <c r="U65" s="88"/>
      <c r="V65" s="39" t="s">
        <v>428</v>
      </c>
      <c r="W65" s="39" t="s">
        <v>239</v>
      </c>
      <c r="AP65" s="68">
        <f t="shared" si="8"/>
        <v>0</v>
      </c>
      <c r="AQ65" s="68">
        <v>52</v>
      </c>
      <c r="AR65" s="41" t="s">
        <v>429</v>
      </c>
      <c r="AS65" s="42">
        <v>8</v>
      </c>
      <c r="AT65" s="43">
        <v>3.0000000000000001E-3</v>
      </c>
      <c r="AU65" s="38">
        <f t="shared" si="1"/>
        <v>0</v>
      </c>
      <c r="AV65" s="68">
        <f t="shared" si="3"/>
        <v>0</v>
      </c>
      <c r="AW65" s="44">
        <f>SUM(AV$14:AV65)</f>
        <v>0</v>
      </c>
      <c r="AX65" s="11">
        <f t="shared" si="4"/>
        <v>0</v>
      </c>
      <c r="AY65" s="11">
        <f t="shared" si="5"/>
        <v>52</v>
      </c>
      <c r="AZ65" s="11">
        <f t="shared" si="6"/>
        <v>0</v>
      </c>
      <c r="BA65" s="11">
        <v>52</v>
      </c>
      <c r="BB65" s="45" t="s">
        <v>1457</v>
      </c>
      <c r="BC65" s="45">
        <v>8</v>
      </c>
      <c r="BD65" s="46">
        <v>3.0000000000000001E-3</v>
      </c>
      <c r="BE65" s="38">
        <f t="shared" si="2"/>
        <v>0</v>
      </c>
      <c r="BF65" s="68">
        <f t="shared" si="9"/>
        <v>0</v>
      </c>
      <c r="BG65" s="44">
        <f>SUM(BF$14:BF65)</f>
        <v>0</v>
      </c>
      <c r="BH65" s="11">
        <f t="shared" si="10"/>
        <v>0</v>
      </c>
      <c r="BI65" s="11">
        <f t="shared" si="11"/>
        <v>52</v>
      </c>
      <c r="BT65" s="74">
        <v>21</v>
      </c>
      <c r="BU65" s="74" t="s">
        <v>394</v>
      </c>
      <c r="BV65" s="69" t="s">
        <v>2397</v>
      </c>
    </row>
    <row r="66" spans="1:7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N66" s="88"/>
      <c r="O66" s="88"/>
      <c r="P66" s="88"/>
      <c r="Q66" s="88"/>
      <c r="R66" s="88"/>
      <c r="S66" s="88"/>
      <c r="T66" s="88"/>
      <c r="U66" s="88"/>
      <c r="V66" s="39" t="s">
        <v>430</v>
      </c>
      <c r="W66" s="39" t="s">
        <v>240</v>
      </c>
      <c r="AP66" s="68">
        <f t="shared" si="8"/>
        <v>0</v>
      </c>
      <c r="AQ66" s="68">
        <v>53</v>
      </c>
      <c r="AR66" s="41"/>
      <c r="AS66" s="42">
        <v>2</v>
      </c>
      <c r="AT66" s="43">
        <v>5.0000000000000001E-4</v>
      </c>
      <c r="AU66" s="38">
        <f t="shared" si="1"/>
        <v>0</v>
      </c>
      <c r="AV66" s="68">
        <f t="shared" si="3"/>
        <v>0</v>
      </c>
      <c r="AW66" s="44">
        <f>SUM(AV$14:AV66)</f>
        <v>0</v>
      </c>
      <c r="AX66" s="11">
        <f t="shared" si="4"/>
        <v>0</v>
      </c>
      <c r="AY66" s="11">
        <f t="shared" si="5"/>
        <v>53</v>
      </c>
      <c r="AZ66" s="11">
        <f t="shared" si="6"/>
        <v>0</v>
      </c>
      <c r="BA66" s="11">
        <v>53</v>
      </c>
      <c r="BB66" s="45"/>
      <c r="BC66" s="45">
        <v>2</v>
      </c>
      <c r="BD66" s="46">
        <v>5.0000000000000001E-4</v>
      </c>
      <c r="BE66" s="38">
        <f t="shared" si="2"/>
        <v>0</v>
      </c>
      <c r="BF66" s="68">
        <f t="shared" si="9"/>
        <v>0</v>
      </c>
      <c r="BG66" s="44">
        <f>SUM(BF$14:BF66)</f>
        <v>0</v>
      </c>
      <c r="BH66" s="11">
        <f t="shared" si="10"/>
        <v>0</v>
      </c>
      <c r="BI66" s="11">
        <f t="shared" si="11"/>
        <v>53</v>
      </c>
      <c r="BT66" s="74">
        <v>22</v>
      </c>
      <c r="BU66" s="74" t="s">
        <v>141</v>
      </c>
      <c r="BV66" s="69" t="s">
        <v>2398</v>
      </c>
    </row>
    <row r="67" spans="1:7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N67" s="88"/>
      <c r="O67" s="88"/>
      <c r="P67" s="88"/>
      <c r="Q67" s="88"/>
      <c r="R67" s="88"/>
      <c r="S67" s="88"/>
      <c r="T67" s="88"/>
      <c r="U67" s="88"/>
      <c r="V67" s="39" t="s">
        <v>34</v>
      </c>
      <c r="W67" s="39" t="s">
        <v>239</v>
      </c>
      <c r="AP67" s="68">
        <f t="shared" si="8"/>
        <v>0</v>
      </c>
      <c r="AQ67" s="68">
        <v>54</v>
      </c>
      <c r="AR67" s="41" t="s">
        <v>432</v>
      </c>
      <c r="AS67" s="42">
        <v>6</v>
      </c>
      <c r="AT67" s="43">
        <v>2E-3</v>
      </c>
      <c r="AU67" s="38">
        <f t="shared" si="1"/>
        <v>0</v>
      </c>
      <c r="AV67" s="68">
        <f t="shared" si="3"/>
        <v>0</v>
      </c>
      <c r="AW67" s="44">
        <f>SUM(AV$14:AV67)</f>
        <v>0</v>
      </c>
      <c r="AX67" s="11">
        <f t="shared" si="4"/>
        <v>0</v>
      </c>
      <c r="AY67" s="11">
        <f t="shared" si="5"/>
        <v>54</v>
      </c>
      <c r="AZ67" s="11">
        <f t="shared" si="6"/>
        <v>0</v>
      </c>
      <c r="BA67" s="11">
        <v>54</v>
      </c>
      <c r="BB67" s="45" t="s">
        <v>1458</v>
      </c>
      <c r="BC67" s="45">
        <v>6</v>
      </c>
      <c r="BD67" s="46">
        <v>2E-3</v>
      </c>
      <c r="BE67" s="38">
        <f t="shared" si="2"/>
        <v>0</v>
      </c>
      <c r="BF67" s="68">
        <f t="shared" si="9"/>
        <v>0</v>
      </c>
      <c r="BG67" s="44">
        <f>SUM(BF$14:BF67)</f>
        <v>0</v>
      </c>
      <c r="BH67" s="11">
        <f t="shared" si="10"/>
        <v>0</v>
      </c>
      <c r="BI67" s="11">
        <f t="shared" si="11"/>
        <v>54</v>
      </c>
      <c r="BT67" s="74">
        <v>23</v>
      </c>
      <c r="BU67" s="74" t="s">
        <v>396</v>
      </c>
      <c r="BV67" s="69" t="s">
        <v>2395</v>
      </c>
    </row>
    <row r="68" spans="1:7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N68" s="88"/>
      <c r="O68" s="88"/>
      <c r="P68" s="88"/>
      <c r="Q68" s="88"/>
      <c r="R68" s="88"/>
      <c r="S68" s="88"/>
      <c r="T68" s="88"/>
      <c r="U68" s="88"/>
      <c r="V68" s="39" t="s">
        <v>35</v>
      </c>
      <c r="W68" s="39" t="s">
        <v>243</v>
      </c>
      <c r="AP68" s="68">
        <f t="shared" si="8"/>
        <v>0</v>
      </c>
      <c r="AQ68" s="68">
        <v>55</v>
      </c>
      <c r="AR68" s="41" t="s">
        <v>433</v>
      </c>
      <c r="AS68" s="42">
        <v>5</v>
      </c>
      <c r="AT68" s="43">
        <v>1.6000000000000001E-3</v>
      </c>
      <c r="AU68" s="38">
        <f t="shared" si="1"/>
        <v>0</v>
      </c>
      <c r="AV68" s="68">
        <f t="shared" si="3"/>
        <v>0</v>
      </c>
      <c r="AW68" s="44">
        <f>SUM(AV$14:AV68)</f>
        <v>0</v>
      </c>
      <c r="AX68" s="11">
        <f t="shared" si="4"/>
        <v>0</v>
      </c>
      <c r="AY68" s="11">
        <f t="shared" si="5"/>
        <v>55</v>
      </c>
      <c r="AZ68" s="11">
        <f t="shared" si="6"/>
        <v>0</v>
      </c>
      <c r="BA68" s="11">
        <v>55</v>
      </c>
      <c r="BB68" s="45" t="s">
        <v>1459</v>
      </c>
      <c r="BC68" s="45">
        <v>5</v>
      </c>
      <c r="BD68" s="46">
        <v>1.6000000000000001E-3</v>
      </c>
      <c r="BE68" s="38">
        <f t="shared" si="2"/>
        <v>0</v>
      </c>
      <c r="BF68" s="68">
        <f t="shared" si="9"/>
        <v>0</v>
      </c>
      <c r="BG68" s="44">
        <f>SUM(BF$14:BF68)</f>
        <v>0</v>
      </c>
      <c r="BH68" s="11">
        <f t="shared" si="10"/>
        <v>0</v>
      </c>
      <c r="BI68" s="11">
        <f t="shared" si="11"/>
        <v>55</v>
      </c>
      <c r="BT68" s="74">
        <v>24</v>
      </c>
      <c r="BU68" s="74" t="s">
        <v>397</v>
      </c>
      <c r="BV68" s="69" t="s">
        <v>2395</v>
      </c>
    </row>
    <row r="69" spans="1:7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N69" s="88"/>
      <c r="O69" s="88"/>
      <c r="P69" s="88"/>
      <c r="Q69" s="88"/>
      <c r="R69" s="88"/>
      <c r="S69" s="88"/>
      <c r="T69" s="88"/>
      <c r="U69" s="88"/>
      <c r="V69" s="39" t="s">
        <v>36</v>
      </c>
      <c r="W69" s="39" t="s">
        <v>240</v>
      </c>
      <c r="AP69" s="68">
        <f t="shared" si="8"/>
        <v>0</v>
      </c>
      <c r="AQ69" s="68">
        <v>56</v>
      </c>
      <c r="AR69" s="41" t="s">
        <v>434</v>
      </c>
      <c r="AS69" s="42">
        <v>5</v>
      </c>
      <c r="AT69" s="43">
        <v>1.6000000000000001E-3</v>
      </c>
      <c r="AU69" s="38">
        <f t="shared" si="1"/>
        <v>0</v>
      </c>
      <c r="AV69" s="68">
        <f t="shared" si="3"/>
        <v>0</v>
      </c>
      <c r="AW69" s="44">
        <f>SUM(AV$14:AV69)</f>
        <v>0</v>
      </c>
      <c r="AX69" s="11">
        <f t="shared" si="4"/>
        <v>0</v>
      </c>
      <c r="AY69" s="11">
        <f t="shared" si="5"/>
        <v>56</v>
      </c>
      <c r="AZ69" s="11">
        <f t="shared" si="6"/>
        <v>0</v>
      </c>
      <c r="BA69" s="11">
        <v>56</v>
      </c>
      <c r="BB69" s="45" t="s">
        <v>1460</v>
      </c>
      <c r="BC69" s="45">
        <v>5</v>
      </c>
      <c r="BD69" s="46">
        <v>1.6000000000000001E-3</v>
      </c>
      <c r="BE69" s="38">
        <f t="shared" si="2"/>
        <v>0</v>
      </c>
      <c r="BF69" s="68">
        <f t="shared" si="9"/>
        <v>0</v>
      </c>
      <c r="BG69" s="44">
        <f>SUM(BF$14:BF69)</f>
        <v>0</v>
      </c>
      <c r="BH69" s="11">
        <f t="shared" si="10"/>
        <v>0</v>
      </c>
      <c r="BI69" s="11">
        <f t="shared" si="11"/>
        <v>56</v>
      </c>
      <c r="BT69" s="74">
        <v>25</v>
      </c>
      <c r="BU69" s="74" t="s">
        <v>398</v>
      </c>
      <c r="BV69" s="69" t="s">
        <v>2406</v>
      </c>
    </row>
    <row r="70" spans="1:7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N70" s="88"/>
      <c r="O70" s="88"/>
      <c r="P70" s="88"/>
      <c r="Q70" s="88"/>
      <c r="R70" s="88"/>
      <c r="S70" s="88"/>
      <c r="T70" s="88"/>
      <c r="U70" s="88"/>
      <c r="V70" s="39" t="s">
        <v>435</v>
      </c>
      <c r="W70" s="39" t="s">
        <v>239</v>
      </c>
      <c r="AP70" s="68">
        <f t="shared" si="8"/>
        <v>0</v>
      </c>
      <c r="AQ70" s="68">
        <v>57</v>
      </c>
      <c r="AR70" s="41" t="s">
        <v>436</v>
      </c>
      <c r="AS70" s="42">
        <v>5</v>
      </c>
      <c r="AT70" s="43">
        <v>1.6000000000000001E-3</v>
      </c>
      <c r="AU70" s="38">
        <f t="shared" si="1"/>
        <v>0</v>
      </c>
      <c r="AV70" s="68">
        <f t="shared" si="3"/>
        <v>0</v>
      </c>
      <c r="AW70" s="44">
        <f>SUM(AV$14:AV70)</f>
        <v>0</v>
      </c>
      <c r="AX70" s="11">
        <f t="shared" si="4"/>
        <v>0</v>
      </c>
      <c r="AY70" s="11">
        <f t="shared" si="5"/>
        <v>57</v>
      </c>
      <c r="AZ70" s="11">
        <f t="shared" si="6"/>
        <v>0</v>
      </c>
      <c r="BA70" s="11">
        <v>57</v>
      </c>
      <c r="BB70" s="45" t="s">
        <v>1461</v>
      </c>
      <c r="BC70" s="45">
        <v>5</v>
      </c>
      <c r="BD70" s="46">
        <v>1.6000000000000001E-3</v>
      </c>
      <c r="BE70" s="38">
        <f t="shared" si="2"/>
        <v>0</v>
      </c>
      <c r="BF70" s="68">
        <f t="shared" si="9"/>
        <v>0</v>
      </c>
      <c r="BG70" s="44">
        <f>SUM(BF$14:BF70)</f>
        <v>0</v>
      </c>
      <c r="BH70" s="11">
        <f t="shared" si="10"/>
        <v>0</v>
      </c>
      <c r="BI70" s="11">
        <f t="shared" si="11"/>
        <v>57</v>
      </c>
      <c r="BT70" s="74">
        <v>26</v>
      </c>
      <c r="BU70" s="74" t="s">
        <v>399</v>
      </c>
      <c r="BV70" s="69" t="s">
        <v>2400</v>
      </c>
    </row>
    <row r="71" spans="1:7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N71" s="88"/>
      <c r="O71" s="88"/>
      <c r="P71" s="88"/>
      <c r="Q71" s="88"/>
      <c r="R71" s="88"/>
      <c r="S71" s="88"/>
      <c r="T71" s="88"/>
      <c r="U71" s="88"/>
      <c r="V71" s="39" t="s">
        <v>437</v>
      </c>
      <c r="W71" s="39" t="s">
        <v>241</v>
      </c>
      <c r="AP71" s="68">
        <f t="shared" si="8"/>
        <v>0</v>
      </c>
      <c r="AQ71" s="68">
        <v>58</v>
      </c>
      <c r="AR71" s="41" t="s">
        <v>438</v>
      </c>
      <c r="AS71" s="42">
        <v>5</v>
      </c>
      <c r="AT71" s="43">
        <v>1.6000000000000001E-3</v>
      </c>
      <c r="AU71" s="38">
        <f t="shared" si="1"/>
        <v>0</v>
      </c>
      <c r="AV71" s="68">
        <f t="shared" si="3"/>
        <v>0</v>
      </c>
      <c r="AW71" s="44">
        <f>SUM(AV$14:AV71)</f>
        <v>0</v>
      </c>
      <c r="AX71" s="11">
        <f t="shared" si="4"/>
        <v>0</v>
      </c>
      <c r="AY71" s="11">
        <f t="shared" si="5"/>
        <v>58</v>
      </c>
      <c r="AZ71" s="11">
        <f t="shared" si="6"/>
        <v>0</v>
      </c>
      <c r="BA71" s="11">
        <v>58</v>
      </c>
      <c r="BB71" s="45" t="s">
        <v>1462</v>
      </c>
      <c r="BC71" s="45">
        <v>5</v>
      </c>
      <c r="BD71" s="46">
        <v>1.6000000000000001E-3</v>
      </c>
      <c r="BE71" s="38">
        <f t="shared" si="2"/>
        <v>0</v>
      </c>
      <c r="BF71" s="68">
        <f t="shared" si="9"/>
        <v>0</v>
      </c>
      <c r="BG71" s="44">
        <f>SUM(BF$14:BF71)</f>
        <v>0</v>
      </c>
      <c r="BH71" s="11">
        <f t="shared" si="10"/>
        <v>0</v>
      </c>
      <c r="BI71" s="11">
        <f t="shared" si="11"/>
        <v>58</v>
      </c>
      <c r="BT71" s="74">
        <v>27</v>
      </c>
      <c r="BU71" s="74" t="s">
        <v>401</v>
      </c>
      <c r="BV71" s="69" t="s">
        <v>2407</v>
      </c>
    </row>
    <row r="72" spans="1:7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N72" s="88"/>
      <c r="O72" s="88"/>
      <c r="P72" s="88"/>
      <c r="Q72" s="88"/>
      <c r="R72" s="88"/>
      <c r="S72" s="88"/>
      <c r="T72" s="88"/>
      <c r="U72" s="88"/>
      <c r="V72" s="39" t="s">
        <v>439</v>
      </c>
      <c r="W72" s="39" t="s">
        <v>241</v>
      </c>
      <c r="AP72" s="68">
        <f t="shared" si="8"/>
        <v>0</v>
      </c>
      <c r="AQ72" s="68">
        <v>59</v>
      </c>
      <c r="AR72" s="41" t="s">
        <v>144</v>
      </c>
      <c r="AS72" s="42">
        <v>7</v>
      </c>
      <c r="AT72" s="43">
        <v>2.5000000000000001E-3</v>
      </c>
      <c r="AU72" s="38">
        <f t="shared" si="1"/>
        <v>0</v>
      </c>
      <c r="AV72" s="68">
        <f t="shared" si="3"/>
        <v>0</v>
      </c>
      <c r="AW72" s="44">
        <f>SUM(AV$14:AV72)</f>
        <v>0</v>
      </c>
      <c r="AX72" s="11">
        <f t="shared" si="4"/>
        <v>0</v>
      </c>
      <c r="AY72" s="11">
        <f t="shared" si="5"/>
        <v>59</v>
      </c>
      <c r="AZ72" s="11">
        <f t="shared" si="6"/>
        <v>0</v>
      </c>
      <c r="BA72" s="11">
        <v>59</v>
      </c>
      <c r="BB72" s="45" t="s">
        <v>144</v>
      </c>
      <c r="BC72" s="45">
        <v>7</v>
      </c>
      <c r="BD72" s="46">
        <v>2.5000000000000001E-3</v>
      </c>
      <c r="BE72" s="38">
        <f t="shared" si="2"/>
        <v>0</v>
      </c>
      <c r="BF72" s="68">
        <f t="shared" si="9"/>
        <v>0</v>
      </c>
      <c r="BG72" s="44">
        <f>SUM(BF$14:BF72)</f>
        <v>0</v>
      </c>
      <c r="BH72" s="11">
        <f t="shared" si="10"/>
        <v>0</v>
      </c>
      <c r="BI72" s="11">
        <f t="shared" si="11"/>
        <v>59</v>
      </c>
      <c r="BT72" s="74">
        <v>28</v>
      </c>
      <c r="BU72" s="74" t="s">
        <v>403</v>
      </c>
      <c r="BV72" s="69" t="s">
        <v>2395</v>
      </c>
    </row>
    <row r="73" spans="1:7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N73" s="88"/>
      <c r="O73" s="88"/>
      <c r="P73" s="88"/>
      <c r="Q73" s="88"/>
      <c r="R73" s="88"/>
      <c r="S73" s="88"/>
      <c r="T73" s="88"/>
      <c r="U73" s="88"/>
      <c r="V73" s="39" t="s">
        <v>37</v>
      </c>
      <c r="W73" s="39" t="s">
        <v>241</v>
      </c>
      <c r="AP73" s="68">
        <f t="shared" si="8"/>
        <v>0</v>
      </c>
      <c r="AQ73" s="68">
        <v>60</v>
      </c>
      <c r="AR73" s="41" t="s">
        <v>440</v>
      </c>
      <c r="AS73" s="42">
        <v>3</v>
      </c>
      <c r="AT73" s="43">
        <v>8.0000000000000004E-4</v>
      </c>
      <c r="AU73" s="38">
        <f t="shared" si="1"/>
        <v>0</v>
      </c>
      <c r="AV73" s="68">
        <f t="shared" si="3"/>
        <v>0</v>
      </c>
      <c r="AW73" s="44">
        <f>SUM(AV$14:AV73)</f>
        <v>0</v>
      </c>
      <c r="AX73" s="11">
        <f t="shared" si="4"/>
        <v>0</v>
      </c>
      <c r="AY73" s="11">
        <f t="shared" si="5"/>
        <v>60</v>
      </c>
      <c r="AZ73" s="11">
        <f t="shared" si="6"/>
        <v>0</v>
      </c>
      <c r="BA73" s="11">
        <v>60</v>
      </c>
      <c r="BB73" s="45" t="s">
        <v>1463</v>
      </c>
      <c r="BC73" s="45">
        <v>3</v>
      </c>
      <c r="BD73" s="46">
        <v>8.0000000000000004E-4</v>
      </c>
      <c r="BE73" s="38">
        <f t="shared" si="2"/>
        <v>0</v>
      </c>
      <c r="BF73" s="68">
        <f t="shared" si="9"/>
        <v>0</v>
      </c>
      <c r="BG73" s="44">
        <f>SUM(BF$14:BF73)</f>
        <v>0</v>
      </c>
      <c r="BH73" s="11">
        <f t="shared" si="10"/>
        <v>0</v>
      </c>
      <c r="BI73" s="11">
        <f t="shared" si="11"/>
        <v>60</v>
      </c>
      <c r="BT73" s="74">
        <v>29</v>
      </c>
      <c r="BU73" s="74" t="s">
        <v>404</v>
      </c>
      <c r="BV73" s="69" t="s">
        <v>2395</v>
      </c>
    </row>
    <row r="74" spans="1: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N74" s="88"/>
      <c r="O74" s="88"/>
      <c r="P74" s="88"/>
      <c r="Q74" s="88"/>
      <c r="R74" s="88"/>
      <c r="S74" s="88"/>
      <c r="T74" s="88"/>
      <c r="U74" s="88"/>
      <c r="V74" s="39" t="s">
        <v>38</v>
      </c>
      <c r="W74" s="39" t="s">
        <v>241</v>
      </c>
      <c r="AP74" s="68">
        <f t="shared" si="8"/>
        <v>0</v>
      </c>
      <c r="AQ74" s="68">
        <v>61</v>
      </c>
      <c r="AR74" s="41" t="s">
        <v>246</v>
      </c>
      <c r="AS74" s="42">
        <v>4</v>
      </c>
      <c r="AT74" s="43">
        <v>1.1999999999999999E-3</v>
      </c>
      <c r="AU74" s="38">
        <f t="shared" si="1"/>
        <v>0</v>
      </c>
      <c r="AV74" s="68">
        <f t="shared" si="3"/>
        <v>0</v>
      </c>
      <c r="AW74" s="44">
        <f>SUM(AV$14:AV74)</f>
        <v>0</v>
      </c>
      <c r="AX74" s="11">
        <f t="shared" si="4"/>
        <v>0</v>
      </c>
      <c r="AY74" s="11">
        <f t="shared" si="5"/>
        <v>61</v>
      </c>
      <c r="AZ74" s="11">
        <f t="shared" si="6"/>
        <v>0</v>
      </c>
      <c r="BA74" s="11">
        <v>61</v>
      </c>
      <c r="BB74" s="45" t="s">
        <v>1464</v>
      </c>
      <c r="BC74" s="45">
        <v>4</v>
      </c>
      <c r="BD74" s="46">
        <v>1.1999999999999999E-3</v>
      </c>
      <c r="BE74" s="38">
        <f t="shared" si="2"/>
        <v>0</v>
      </c>
      <c r="BF74" s="68">
        <f t="shared" si="9"/>
        <v>0</v>
      </c>
      <c r="BG74" s="44">
        <f>SUM(BF$14:BF74)</f>
        <v>0</v>
      </c>
      <c r="BH74" s="11">
        <f t="shared" si="10"/>
        <v>0</v>
      </c>
      <c r="BI74" s="11">
        <f t="shared" si="11"/>
        <v>61</v>
      </c>
      <c r="BT74" s="74">
        <v>30</v>
      </c>
      <c r="BU74" s="74" t="s">
        <v>405</v>
      </c>
      <c r="BV74" s="69" t="s">
        <v>2400</v>
      </c>
    </row>
    <row r="75" spans="1:7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N75" s="88"/>
      <c r="O75" s="88"/>
      <c r="P75" s="88"/>
      <c r="Q75" s="88"/>
      <c r="R75" s="88"/>
      <c r="S75" s="88"/>
      <c r="T75" s="88"/>
      <c r="U75" s="88"/>
      <c r="V75" s="39" t="s">
        <v>39</v>
      </c>
      <c r="W75" s="39" t="s">
        <v>240</v>
      </c>
      <c r="AP75" s="68">
        <f t="shared" si="8"/>
        <v>0</v>
      </c>
      <c r="AQ75" s="68">
        <v>62</v>
      </c>
      <c r="AR75" s="41" t="s">
        <v>247</v>
      </c>
      <c r="AS75" s="42">
        <v>2</v>
      </c>
      <c r="AT75" s="43">
        <v>5.0000000000000001E-4</v>
      </c>
      <c r="AU75" s="38">
        <f t="shared" si="1"/>
        <v>0</v>
      </c>
      <c r="AV75" s="68">
        <f t="shared" si="3"/>
        <v>0</v>
      </c>
      <c r="AW75" s="44">
        <f>SUM(AV$14:AV75)</f>
        <v>0</v>
      </c>
      <c r="AX75" s="11">
        <f t="shared" si="4"/>
        <v>0</v>
      </c>
      <c r="AY75" s="11">
        <f t="shared" si="5"/>
        <v>62</v>
      </c>
      <c r="AZ75" s="11">
        <f t="shared" si="6"/>
        <v>0</v>
      </c>
      <c r="BA75" s="11">
        <v>62</v>
      </c>
      <c r="BB75" s="45" t="s">
        <v>1465</v>
      </c>
      <c r="BC75" s="45">
        <v>2</v>
      </c>
      <c r="BD75" s="46">
        <v>5.0000000000000001E-4</v>
      </c>
      <c r="BE75" s="38">
        <f t="shared" si="2"/>
        <v>0</v>
      </c>
      <c r="BF75" s="68">
        <f t="shared" si="9"/>
        <v>0</v>
      </c>
      <c r="BG75" s="44">
        <f>SUM(BF$14:BF75)</f>
        <v>0</v>
      </c>
      <c r="BH75" s="11">
        <f t="shared" si="10"/>
        <v>0</v>
      </c>
      <c r="BI75" s="11">
        <f t="shared" si="11"/>
        <v>62</v>
      </c>
      <c r="BT75" s="74">
        <v>31</v>
      </c>
      <c r="BU75" s="74" t="s">
        <v>406</v>
      </c>
      <c r="BV75" s="69" t="s">
        <v>2400</v>
      </c>
    </row>
    <row r="76" spans="1:7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N76" s="88"/>
      <c r="O76" s="88"/>
      <c r="P76" s="88"/>
      <c r="Q76" s="88"/>
      <c r="R76" s="88"/>
      <c r="S76" s="88"/>
      <c r="T76" s="88"/>
      <c r="U76" s="88"/>
      <c r="V76" s="39" t="s">
        <v>441</v>
      </c>
      <c r="W76" s="39" t="s">
        <v>240</v>
      </c>
      <c r="AP76" s="68">
        <f t="shared" si="8"/>
        <v>0</v>
      </c>
      <c r="AQ76" s="68">
        <v>63</v>
      </c>
      <c r="AR76" s="41" t="s">
        <v>145</v>
      </c>
      <c r="AS76" s="42">
        <v>3</v>
      </c>
      <c r="AT76" s="43">
        <v>8.0000000000000004E-4</v>
      </c>
      <c r="AU76" s="38">
        <f t="shared" si="1"/>
        <v>0</v>
      </c>
      <c r="AV76" s="68">
        <f t="shared" si="3"/>
        <v>0</v>
      </c>
      <c r="AW76" s="44">
        <f>SUM(AV$14:AV76)</f>
        <v>0</v>
      </c>
      <c r="AX76" s="11">
        <f t="shared" si="4"/>
        <v>0</v>
      </c>
      <c r="AY76" s="11">
        <f t="shared" si="5"/>
        <v>63</v>
      </c>
      <c r="AZ76" s="11">
        <f t="shared" si="6"/>
        <v>0</v>
      </c>
      <c r="BA76" s="11">
        <v>63</v>
      </c>
      <c r="BB76" s="45" t="s">
        <v>145</v>
      </c>
      <c r="BC76" s="45">
        <v>3</v>
      </c>
      <c r="BD76" s="46">
        <v>8.0000000000000004E-4</v>
      </c>
      <c r="BE76" s="38">
        <f t="shared" si="2"/>
        <v>0</v>
      </c>
      <c r="BF76" s="68">
        <f t="shared" si="9"/>
        <v>0</v>
      </c>
      <c r="BG76" s="44">
        <f>SUM(BF$14:BF76)</f>
        <v>0</v>
      </c>
      <c r="BH76" s="11">
        <f t="shared" si="10"/>
        <v>0</v>
      </c>
      <c r="BI76" s="11">
        <f t="shared" si="11"/>
        <v>63</v>
      </c>
      <c r="BT76" s="74">
        <v>32</v>
      </c>
      <c r="BU76" s="74" t="s">
        <v>407</v>
      </c>
      <c r="BV76" s="70"/>
    </row>
    <row r="77" spans="1:7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N77" s="88"/>
      <c r="O77" s="88"/>
      <c r="P77" s="88"/>
      <c r="Q77" s="88"/>
      <c r="R77" s="88"/>
      <c r="S77" s="88"/>
      <c r="T77" s="88"/>
      <c r="U77" s="88"/>
      <c r="V77" s="39" t="s">
        <v>248</v>
      </c>
      <c r="W77" s="39" t="s">
        <v>243</v>
      </c>
      <c r="AP77" s="68">
        <f t="shared" si="8"/>
        <v>0</v>
      </c>
      <c r="AQ77" s="68">
        <v>64</v>
      </c>
      <c r="AR77" s="41" t="s">
        <v>442</v>
      </c>
      <c r="AS77" s="42">
        <v>2</v>
      </c>
      <c r="AT77" s="43">
        <v>5.0000000000000001E-4</v>
      </c>
      <c r="AU77" s="38">
        <f t="shared" si="1"/>
        <v>0</v>
      </c>
      <c r="AV77" s="68">
        <f t="shared" si="3"/>
        <v>0</v>
      </c>
      <c r="AW77" s="44">
        <f>SUM(AV$14:AV77)</f>
        <v>0</v>
      </c>
      <c r="AX77" s="11">
        <f t="shared" si="4"/>
        <v>0</v>
      </c>
      <c r="AY77" s="11">
        <f t="shared" si="5"/>
        <v>64</v>
      </c>
      <c r="AZ77" s="11">
        <f t="shared" si="6"/>
        <v>0</v>
      </c>
      <c r="BA77" s="11">
        <v>64</v>
      </c>
      <c r="BB77" s="45" t="s">
        <v>1466</v>
      </c>
      <c r="BC77" s="45">
        <v>2</v>
      </c>
      <c r="BD77" s="46">
        <v>5.0000000000000001E-4</v>
      </c>
      <c r="BE77" s="38">
        <f t="shared" si="2"/>
        <v>0</v>
      </c>
      <c r="BF77" s="68">
        <f t="shared" si="9"/>
        <v>0</v>
      </c>
      <c r="BG77" s="44">
        <f>SUM(BF$14:BF77)</f>
        <v>0</v>
      </c>
      <c r="BH77" s="11">
        <f t="shared" si="10"/>
        <v>0</v>
      </c>
      <c r="BI77" s="11">
        <f t="shared" si="11"/>
        <v>64</v>
      </c>
      <c r="BT77" s="74">
        <v>33</v>
      </c>
      <c r="BU77" s="74" t="s">
        <v>408</v>
      </c>
      <c r="BV77" s="69" t="s">
        <v>2398</v>
      </c>
    </row>
    <row r="78" spans="1:7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N78" s="88"/>
      <c r="O78" s="88"/>
      <c r="P78" s="88"/>
      <c r="Q78" s="88"/>
      <c r="R78" s="88"/>
      <c r="S78" s="88"/>
      <c r="T78" s="88"/>
      <c r="U78" s="88"/>
      <c r="V78" s="39" t="s">
        <v>443</v>
      </c>
      <c r="W78" s="39" t="s">
        <v>241</v>
      </c>
      <c r="AP78" s="68">
        <f t="shared" si="8"/>
        <v>0</v>
      </c>
      <c r="AQ78" s="68">
        <v>65</v>
      </c>
      <c r="AR78" s="41" t="s">
        <v>146</v>
      </c>
      <c r="AS78" s="42">
        <v>4</v>
      </c>
      <c r="AT78" s="43">
        <v>1.1999999999999999E-3</v>
      </c>
      <c r="AU78" s="38">
        <f t="shared" ref="AU78:AU141" si="16">IFERROR(FIND(F$3,AR78,1),0)</f>
        <v>0</v>
      </c>
      <c r="AV78" s="68">
        <f t="shared" si="3"/>
        <v>0</v>
      </c>
      <c r="AW78" s="44">
        <f>SUM(AV$14:AV78)</f>
        <v>0</v>
      </c>
      <c r="AX78" s="11">
        <f t="shared" si="4"/>
        <v>0</v>
      </c>
      <c r="AY78" s="11">
        <f t="shared" si="5"/>
        <v>65</v>
      </c>
      <c r="AZ78" s="11">
        <f t="shared" si="6"/>
        <v>0</v>
      </c>
      <c r="BA78" s="11">
        <v>65</v>
      </c>
      <c r="BB78" s="45" t="s">
        <v>146</v>
      </c>
      <c r="BC78" s="45">
        <v>4</v>
      </c>
      <c r="BD78" s="46">
        <v>1.1999999999999999E-3</v>
      </c>
      <c r="BE78" s="38">
        <f t="shared" ref="BE78:BE141" si="17">IFERROR(FIND(F$3,BB78,1),0)</f>
        <v>0</v>
      </c>
      <c r="BF78" s="68">
        <f t="shared" si="9"/>
        <v>0</v>
      </c>
      <c r="BG78" s="44">
        <f>SUM(BF$14:BF78)</f>
        <v>0</v>
      </c>
      <c r="BH78" s="11">
        <f t="shared" si="10"/>
        <v>0</v>
      </c>
      <c r="BI78" s="11">
        <f t="shared" si="11"/>
        <v>65</v>
      </c>
      <c r="BT78" s="74">
        <v>34</v>
      </c>
      <c r="BU78" s="74" t="s">
        <v>409</v>
      </c>
      <c r="BV78" s="69" t="s">
        <v>2398</v>
      </c>
    </row>
    <row r="79" spans="1:7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N79" s="88"/>
      <c r="O79" s="88"/>
      <c r="P79" s="88"/>
      <c r="Q79" s="88"/>
      <c r="R79" s="88"/>
      <c r="S79" s="88"/>
      <c r="T79" s="88"/>
      <c r="U79" s="88"/>
      <c r="V79" s="39" t="s">
        <v>444</v>
      </c>
      <c r="W79" s="39" t="s">
        <v>240</v>
      </c>
      <c r="AP79" s="68">
        <f t="shared" ref="AP79:AP142" si="18">AX79</f>
        <v>0</v>
      </c>
      <c r="AQ79" s="68">
        <v>66</v>
      </c>
      <c r="AR79" s="41" t="s">
        <v>249</v>
      </c>
      <c r="AS79" s="42">
        <v>3</v>
      </c>
      <c r="AT79" s="43">
        <v>8.0000000000000004E-4</v>
      </c>
      <c r="AU79" s="38">
        <f t="shared" si="16"/>
        <v>0</v>
      </c>
      <c r="AV79" s="68">
        <f t="shared" ref="AV79:AV142" si="19">IF(AU79=0,0,1)</f>
        <v>0</v>
      </c>
      <c r="AW79" s="44">
        <f>SUM(AV$14:AV79)</f>
        <v>0</v>
      </c>
      <c r="AX79" s="11">
        <f t="shared" ref="AX79:AX142" si="20">IF(AV79=1,AW79,0)</f>
        <v>0</v>
      </c>
      <c r="AY79" s="11">
        <f t="shared" ref="AY79:AY142" si="21">AQ79</f>
        <v>66</v>
      </c>
      <c r="AZ79" s="11">
        <f t="shared" ref="AZ79:AZ142" si="22">BH79</f>
        <v>0</v>
      </c>
      <c r="BA79" s="11">
        <v>66</v>
      </c>
      <c r="BB79" s="45" t="s">
        <v>1467</v>
      </c>
      <c r="BC79" s="45">
        <v>3</v>
      </c>
      <c r="BD79" s="46">
        <v>8.0000000000000004E-4</v>
      </c>
      <c r="BE79" s="38">
        <f t="shared" si="17"/>
        <v>0</v>
      </c>
      <c r="BF79" s="68">
        <f t="shared" si="9"/>
        <v>0</v>
      </c>
      <c r="BG79" s="44">
        <f>SUM(BF$14:BF79)</f>
        <v>0</v>
      </c>
      <c r="BH79" s="11">
        <f t="shared" si="10"/>
        <v>0</v>
      </c>
      <c r="BI79" s="11">
        <f t="shared" si="11"/>
        <v>66</v>
      </c>
      <c r="BT79" s="74">
        <v>35</v>
      </c>
      <c r="BU79" s="74" t="s">
        <v>410</v>
      </c>
      <c r="BV79" s="69" t="s">
        <v>2398</v>
      </c>
    </row>
    <row r="80" spans="1:7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N80" s="88"/>
      <c r="O80" s="88"/>
      <c r="P80" s="88"/>
      <c r="Q80" s="88"/>
      <c r="R80" s="88"/>
      <c r="S80" s="88"/>
      <c r="T80" s="88"/>
      <c r="U80" s="88"/>
      <c r="V80" s="39" t="s">
        <v>40</v>
      </c>
      <c r="W80" s="39" t="s">
        <v>241</v>
      </c>
      <c r="AP80" s="68">
        <f t="shared" si="18"/>
        <v>0</v>
      </c>
      <c r="AQ80" s="68">
        <v>67</v>
      </c>
      <c r="AR80" s="41" t="s">
        <v>445</v>
      </c>
      <c r="AS80" s="42">
        <v>6</v>
      </c>
      <c r="AT80" s="43">
        <v>2E-3</v>
      </c>
      <c r="AU80" s="38">
        <f t="shared" si="16"/>
        <v>0</v>
      </c>
      <c r="AV80" s="68">
        <f t="shared" si="19"/>
        <v>0</v>
      </c>
      <c r="AW80" s="44">
        <f>SUM(AV$14:AV80)</f>
        <v>0</v>
      </c>
      <c r="AX80" s="11">
        <f t="shared" si="20"/>
        <v>0</v>
      </c>
      <c r="AY80" s="11">
        <f t="shared" si="21"/>
        <v>67</v>
      </c>
      <c r="AZ80" s="11">
        <f t="shared" si="22"/>
        <v>0</v>
      </c>
      <c r="BA80" s="11">
        <v>67</v>
      </c>
      <c r="BB80" s="45" t="s">
        <v>1468</v>
      </c>
      <c r="BC80" s="45">
        <v>6</v>
      </c>
      <c r="BD80" s="46">
        <v>2E-3</v>
      </c>
      <c r="BE80" s="38">
        <f t="shared" si="17"/>
        <v>0</v>
      </c>
      <c r="BF80" s="68">
        <f t="shared" ref="BF80:BF143" si="23">IF(BE80=0,0,1)</f>
        <v>0</v>
      </c>
      <c r="BG80" s="44">
        <f>SUM(BF$14:BF80)</f>
        <v>0</v>
      </c>
      <c r="BH80" s="11">
        <f t="shared" ref="BH80:BH143" si="24">IF(BF80=1,BG80,0)</f>
        <v>0</v>
      </c>
      <c r="BI80" s="11">
        <f t="shared" ref="BI80:BI143" si="25">BA80</f>
        <v>67</v>
      </c>
      <c r="BT80" s="74">
        <v>36</v>
      </c>
      <c r="BU80" s="74" t="s">
        <v>411</v>
      </c>
      <c r="BV80" s="69" t="s">
        <v>2398</v>
      </c>
    </row>
    <row r="81" spans="1:7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 s="88"/>
      <c r="O81" s="88"/>
      <c r="P81" s="88"/>
      <c r="Q81" s="88"/>
      <c r="R81" s="88"/>
      <c r="S81" s="88"/>
      <c r="T81" s="88"/>
      <c r="U81" s="88"/>
      <c r="V81" s="39" t="s">
        <v>446</v>
      </c>
      <c r="W81" s="39" t="s">
        <v>243</v>
      </c>
      <c r="AP81" s="68">
        <f t="shared" si="18"/>
        <v>0</v>
      </c>
      <c r="AQ81" s="68">
        <v>68</v>
      </c>
      <c r="AR81" s="41" t="s">
        <v>447</v>
      </c>
      <c r="AS81" s="42">
        <v>3</v>
      </c>
      <c r="AT81" s="43">
        <v>8.0000000000000004E-4</v>
      </c>
      <c r="AU81" s="38">
        <f t="shared" si="16"/>
        <v>0</v>
      </c>
      <c r="AV81" s="68">
        <f t="shared" si="19"/>
        <v>0</v>
      </c>
      <c r="AW81" s="44">
        <f>SUM(AV$14:AV81)</f>
        <v>0</v>
      </c>
      <c r="AX81" s="11">
        <f t="shared" si="20"/>
        <v>0</v>
      </c>
      <c r="AY81" s="11">
        <f t="shared" si="21"/>
        <v>68</v>
      </c>
      <c r="AZ81" s="11">
        <f t="shared" si="22"/>
        <v>0</v>
      </c>
      <c r="BA81" s="11">
        <v>68</v>
      </c>
      <c r="BB81" s="45" t="s">
        <v>1469</v>
      </c>
      <c r="BC81" s="45">
        <v>3</v>
      </c>
      <c r="BD81" s="46">
        <v>8.0000000000000004E-4</v>
      </c>
      <c r="BE81" s="38">
        <f t="shared" si="17"/>
        <v>0</v>
      </c>
      <c r="BF81" s="68">
        <f t="shared" si="23"/>
        <v>0</v>
      </c>
      <c r="BG81" s="44">
        <f>SUM(BF$14:BF81)</f>
        <v>0</v>
      </c>
      <c r="BH81" s="11">
        <f t="shared" si="24"/>
        <v>0</v>
      </c>
      <c r="BI81" s="11">
        <f t="shared" si="25"/>
        <v>68</v>
      </c>
      <c r="BT81" s="74">
        <v>37</v>
      </c>
      <c r="BU81" s="74" t="s">
        <v>412</v>
      </c>
      <c r="BV81" s="69" t="s">
        <v>2398</v>
      </c>
    </row>
    <row r="82" spans="1:7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N82" s="88"/>
      <c r="O82" s="88"/>
      <c r="P82" s="88"/>
      <c r="Q82" s="88"/>
      <c r="R82" s="88"/>
      <c r="S82" s="88"/>
      <c r="T82" s="88"/>
      <c r="U82" s="88"/>
      <c r="V82" s="39" t="s">
        <v>41</v>
      </c>
      <c r="W82" s="39" t="s">
        <v>241</v>
      </c>
      <c r="AP82" s="68">
        <f t="shared" si="18"/>
        <v>0</v>
      </c>
      <c r="AQ82" s="68">
        <v>69</v>
      </c>
      <c r="AR82" s="41" t="s">
        <v>147</v>
      </c>
      <c r="AS82" s="42">
        <v>4</v>
      </c>
      <c r="AT82" s="43">
        <v>1.1999999999999999E-3</v>
      </c>
      <c r="AU82" s="38">
        <f t="shared" si="16"/>
        <v>0</v>
      </c>
      <c r="AV82" s="68">
        <f t="shared" si="19"/>
        <v>0</v>
      </c>
      <c r="AW82" s="44">
        <f>SUM(AV$14:AV82)</f>
        <v>0</v>
      </c>
      <c r="AX82" s="11">
        <f t="shared" si="20"/>
        <v>0</v>
      </c>
      <c r="AY82" s="11">
        <f t="shared" si="21"/>
        <v>69</v>
      </c>
      <c r="AZ82" s="11">
        <f t="shared" si="22"/>
        <v>0</v>
      </c>
      <c r="BA82" s="11">
        <v>69</v>
      </c>
      <c r="BB82" s="45" t="s">
        <v>147</v>
      </c>
      <c r="BC82" s="45">
        <v>4</v>
      </c>
      <c r="BD82" s="46">
        <v>1.1999999999999999E-3</v>
      </c>
      <c r="BE82" s="38">
        <f t="shared" si="17"/>
        <v>0</v>
      </c>
      <c r="BF82" s="68">
        <f t="shared" si="23"/>
        <v>0</v>
      </c>
      <c r="BG82" s="44">
        <f>SUM(BF$14:BF82)</f>
        <v>0</v>
      </c>
      <c r="BH82" s="11">
        <f t="shared" si="24"/>
        <v>0</v>
      </c>
      <c r="BI82" s="11">
        <f t="shared" si="25"/>
        <v>69</v>
      </c>
      <c r="BT82" s="74">
        <v>38</v>
      </c>
      <c r="BU82" s="74" t="s">
        <v>413</v>
      </c>
      <c r="BV82" s="69" t="s">
        <v>2395</v>
      </c>
    </row>
    <row r="83" spans="1:7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N83" s="88"/>
      <c r="O83" s="88"/>
      <c r="P83" s="88"/>
      <c r="Q83" s="88"/>
      <c r="R83" s="88"/>
      <c r="S83" s="88"/>
      <c r="T83" s="88"/>
      <c r="U83" s="88"/>
      <c r="V83" s="39" t="s">
        <v>42</v>
      </c>
      <c r="W83" s="39" t="s">
        <v>237</v>
      </c>
      <c r="AP83" s="68">
        <f t="shared" si="18"/>
        <v>0</v>
      </c>
      <c r="AQ83" s="68">
        <v>70</v>
      </c>
      <c r="AR83" s="41" t="s">
        <v>448</v>
      </c>
      <c r="AS83" s="42">
        <v>5</v>
      </c>
      <c r="AT83" s="43">
        <v>1.6000000000000001E-3</v>
      </c>
      <c r="AU83" s="38">
        <f t="shared" si="16"/>
        <v>0</v>
      </c>
      <c r="AV83" s="68">
        <f t="shared" si="19"/>
        <v>0</v>
      </c>
      <c r="AW83" s="44">
        <f>SUM(AV$14:AV83)</f>
        <v>0</v>
      </c>
      <c r="AX83" s="11">
        <f t="shared" si="20"/>
        <v>0</v>
      </c>
      <c r="AY83" s="11">
        <f t="shared" si="21"/>
        <v>70</v>
      </c>
      <c r="AZ83" s="11">
        <f t="shared" si="22"/>
        <v>0</v>
      </c>
      <c r="BA83" s="11">
        <v>70</v>
      </c>
      <c r="BB83" s="45" t="s">
        <v>1470</v>
      </c>
      <c r="BC83" s="45">
        <v>5</v>
      </c>
      <c r="BD83" s="46">
        <v>1.6000000000000001E-3</v>
      </c>
      <c r="BE83" s="38">
        <f t="shared" si="17"/>
        <v>0</v>
      </c>
      <c r="BF83" s="68">
        <f t="shared" si="23"/>
        <v>0</v>
      </c>
      <c r="BG83" s="44">
        <f>SUM(BF$14:BF83)</f>
        <v>0</v>
      </c>
      <c r="BH83" s="11">
        <f t="shared" si="24"/>
        <v>0</v>
      </c>
      <c r="BI83" s="11">
        <f t="shared" si="25"/>
        <v>70</v>
      </c>
      <c r="BT83" s="74">
        <v>39</v>
      </c>
      <c r="BU83" s="74" t="s">
        <v>414</v>
      </c>
      <c r="BV83" s="69" t="s">
        <v>2398</v>
      </c>
    </row>
    <row r="84" spans="1:7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N84" s="88"/>
      <c r="O84" s="88"/>
      <c r="P84" s="88"/>
      <c r="Q84" s="88"/>
      <c r="R84" s="88"/>
      <c r="S84" s="88"/>
      <c r="T84" s="88"/>
      <c r="U84" s="88"/>
      <c r="V84" s="39" t="s">
        <v>250</v>
      </c>
      <c r="W84" s="39" t="s">
        <v>239</v>
      </c>
      <c r="AP84" s="68">
        <f t="shared" si="18"/>
        <v>0</v>
      </c>
      <c r="AQ84" s="68">
        <v>71</v>
      </c>
      <c r="AR84" s="41" t="s">
        <v>449</v>
      </c>
      <c r="AS84" s="42">
        <v>3</v>
      </c>
      <c r="AT84" s="43">
        <v>8.0000000000000004E-4</v>
      </c>
      <c r="AU84" s="38">
        <f t="shared" si="16"/>
        <v>0</v>
      </c>
      <c r="AV84" s="68">
        <f t="shared" si="19"/>
        <v>0</v>
      </c>
      <c r="AW84" s="44">
        <f>SUM(AV$14:AV84)</f>
        <v>0</v>
      </c>
      <c r="AX84" s="11">
        <f t="shared" si="20"/>
        <v>0</v>
      </c>
      <c r="AY84" s="11">
        <f t="shared" si="21"/>
        <v>71</v>
      </c>
      <c r="AZ84" s="11">
        <f t="shared" si="22"/>
        <v>0</v>
      </c>
      <c r="BA84" s="11">
        <v>71</v>
      </c>
      <c r="BB84" s="45" t="s">
        <v>1471</v>
      </c>
      <c r="BC84" s="45">
        <v>3</v>
      </c>
      <c r="BD84" s="46">
        <v>8.0000000000000004E-4</v>
      </c>
      <c r="BE84" s="38">
        <f t="shared" si="17"/>
        <v>0</v>
      </c>
      <c r="BF84" s="68">
        <f t="shared" si="23"/>
        <v>0</v>
      </c>
      <c r="BG84" s="44">
        <f>SUM(BF$14:BF84)</f>
        <v>0</v>
      </c>
      <c r="BH84" s="11">
        <f t="shared" si="24"/>
        <v>0</v>
      </c>
      <c r="BI84" s="11">
        <f t="shared" si="25"/>
        <v>71</v>
      </c>
      <c r="BT84" s="74">
        <v>40</v>
      </c>
      <c r="BU84" s="74" t="s">
        <v>415</v>
      </c>
      <c r="BV84" s="69" t="s">
        <v>2401</v>
      </c>
    </row>
    <row r="85" spans="1:7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N85" s="88"/>
      <c r="O85" s="88"/>
      <c r="P85" s="88"/>
      <c r="Q85" s="88"/>
      <c r="R85" s="88"/>
      <c r="S85" s="88"/>
      <c r="T85" s="88"/>
      <c r="U85" s="88"/>
      <c r="V85" s="39" t="s">
        <v>251</v>
      </c>
      <c r="W85" s="39" t="s">
        <v>240</v>
      </c>
      <c r="AP85" s="68">
        <f t="shared" si="18"/>
        <v>0</v>
      </c>
      <c r="AQ85" s="68">
        <v>72</v>
      </c>
      <c r="AR85" s="41" t="s">
        <v>450</v>
      </c>
      <c r="AS85" s="42">
        <v>3</v>
      </c>
      <c r="AT85" s="43">
        <v>8.0000000000000004E-4</v>
      </c>
      <c r="AU85" s="38">
        <f t="shared" si="16"/>
        <v>0</v>
      </c>
      <c r="AV85" s="68">
        <f t="shared" si="19"/>
        <v>0</v>
      </c>
      <c r="AW85" s="44">
        <f>SUM(AV$14:AV85)</f>
        <v>0</v>
      </c>
      <c r="AX85" s="11">
        <f t="shared" si="20"/>
        <v>0</v>
      </c>
      <c r="AY85" s="11">
        <f t="shared" si="21"/>
        <v>72</v>
      </c>
      <c r="AZ85" s="11">
        <f t="shared" si="22"/>
        <v>0</v>
      </c>
      <c r="BA85" s="11">
        <v>72</v>
      </c>
      <c r="BB85" s="45" t="s">
        <v>1472</v>
      </c>
      <c r="BC85" s="45">
        <v>3</v>
      </c>
      <c r="BD85" s="46">
        <v>8.0000000000000004E-4</v>
      </c>
      <c r="BE85" s="38">
        <f t="shared" si="17"/>
        <v>0</v>
      </c>
      <c r="BF85" s="68">
        <f t="shared" si="23"/>
        <v>0</v>
      </c>
      <c r="BG85" s="44">
        <f>SUM(BF$14:BF85)</f>
        <v>0</v>
      </c>
      <c r="BH85" s="11">
        <f t="shared" si="24"/>
        <v>0</v>
      </c>
      <c r="BI85" s="11">
        <f t="shared" si="25"/>
        <v>72</v>
      </c>
      <c r="BT85" s="74">
        <v>41</v>
      </c>
      <c r="BU85" s="74" t="s">
        <v>416</v>
      </c>
      <c r="BV85" s="69" t="s">
        <v>2402</v>
      </c>
    </row>
    <row r="86" spans="1:7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N86" s="88"/>
      <c r="O86" s="88"/>
      <c r="P86" s="88"/>
      <c r="Q86" s="88"/>
      <c r="R86" s="88"/>
      <c r="S86" s="88"/>
      <c r="T86" s="88"/>
      <c r="U86" s="88"/>
      <c r="V86" s="39" t="s">
        <v>43</v>
      </c>
      <c r="W86" s="39" t="s">
        <v>241</v>
      </c>
      <c r="AP86" s="68">
        <f t="shared" si="18"/>
        <v>0</v>
      </c>
      <c r="AQ86" s="68">
        <v>73</v>
      </c>
      <c r="AR86" s="41" t="s">
        <v>451</v>
      </c>
      <c r="AS86" s="42">
        <v>4</v>
      </c>
      <c r="AT86" s="43">
        <v>1.1999999999999999E-3</v>
      </c>
      <c r="AU86" s="38">
        <f t="shared" si="16"/>
        <v>0</v>
      </c>
      <c r="AV86" s="68">
        <f t="shared" si="19"/>
        <v>0</v>
      </c>
      <c r="AW86" s="44">
        <f>SUM(AV$14:AV86)</f>
        <v>0</v>
      </c>
      <c r="AX86" s="11">
        <f t="shared" si="20"/>
        <v>0</v>
      </c>
      <c r="AY86" s="11">
        <f t="shared" si="21"/>
        <v>73</v>
      </c>
      <c r="AZ86" s="11">
        <f t="shared" si="22"/>
        <v>0</v>
      </c>
      <c r="BA86" s="11">
        <v>73</v>
      </c>
      <c r="BB86" s="45" t="s">
        <v>1473</v>
      </c>
      <c r="BC86" s="45">
        <v>4</v>
      </c>
      <c r="BD86" s="46">
        <v>1.1999999999999999E-3</v>
      </c>
      <c r="BE86" s="38">
        <f t="shared" si="17"/>
        <v>0</v>
      </c>
      <c r="BF86" s="68">
        <f t="shared" si="23"/>
        <v>0</v>
      </c>
      <c r="BG86" s="44">
        <f>SUM(BF$14:BF86)</f>
        <v>0</v>
      </c>
      <c r="BH86" s="11">
        <f t="shared" si="24"/>
        <v>0</v>
      </c>
      <c r="BI86" s="11">
        <f t="shared" si="25"/>
        <v>73</v>
      </c>
      <c r="BT86" s="74">
        <v>42</v>
      </c>
      <c r="BU86" s="74" t="s">
        <v>417</v>
      </c>
      <c r="BV86" s="69" t="s">
        <v>2395</v>
      </c>
    </row>
    <row r="87" spans="1:7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N87" s="88"/>
      <c r="O87" s="88"/>
      <c r="P87" s="88"/>
      <c r="Q87" s="88"/>
      <c r="R87" s="88"/>
      <c r="S87" s="88"/>
      <c r="T87" s="88"/>
      <c r="U87" s="88"/>
      <c r="V87" s="39" t="s">
        <v>452</v>
      </c>
      <c r="W87" s="39" t="s">
        <v>240</v>
      </c>
      <c r="AP87" s="68">
        <f t="shared" si="18"/>
        <v>0</v>
      </c>
      <c r="AQ87" s="68">
        <v>74</v>
      </c>
      <c r="AR87" s="41" t="s">
        <v>453</v>
      </c>
      <c r="AS87" s="42">
        <v>8</v>
      </c>
      <c r="AT87" s="43">
        <v>3.0000000000000001E-3</v>
      </c>
      <c r="AU87" s="38">
        <f t="shared" si="16"/>
        <v>0</v>
      </c>
      <c r="AV87" s="68">
        <f t="shared" si="19"/>
        <v>0</v>
      </c>
      <c r="AW87" s="44">
        <f>SUM(AV$14:AV87)</f>
        <v>0</v>
      </c>
      <c r="AX87" s="11">
        <f t="shared" si="20"/>
        <v>0</v>
      </c>
      <c r="AY87" s="11">
        <f t="shared" si="21"/>
        <v>74</v>
      </c>
      <c r="AZ87" s="11">
        <f t="shared" si="22"/>
        <v>0</v>
      </c>
      <c r="BA87" s="11">
        <v>74</v>
      </c>
      <c r="BB87" s="45" t="s">
        <v>1474</v>
      </c>
      <c r="BC87" s="45">
        <v>8</v>
      </c>
      <c r="BD87" s="46">
        <v>3.0000000000000001E-3</v>
      </c>
      <c r="BE87" s="38">
        <f t="shared" si="17"/>
        <v>0</v>
      </c>
      <c r="BF87" s="68">
        <f t="shared" si="23"/>
        <v>0</v>
      </c>
      <c r="BG87" s="44">
        <f>SUM(BF$14:BF87)</f>
        <v>0</v>
      </c>
      <c r="BH87" s="11">
        <f t="shared" si="24"/>
        <v>0</v>
      </c>
      <c r="BI87" s="11">
        <f t="shared" si="25"/>
        <v>74</v>
      </c>
      <c r="BT87" s="74">
        <v>43</v>
      </c>
      <c r="BU87" s="74" t="s">
        <v>419</v>
      </c>
      <c r="BV87" s="69" t="s">
        <v>2398</v>
      </c>
    </row>
    <row r="88" spans="1:7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88"/>
      <c r="O88" s="88"/>
      <c r="P88" s="88"/>
      <c r="Q88" s="88"/>
      <c r="R88" s="88"/>
      <c r="S88" s="88"/>
      <c r="T88" s="88"/>
      <c r="U88" s="88"/>
      <c r="V88" s="39" t="s">
        <v>44</v>
      </c>
      <c r="W88" s="39" t="s">
        <v>243</v>
      </c>
      <c r="AP88" s="68">
        <f t="shared" si="18"/>
        <v>0</v>
      </c>
      <c r="AQ88" s="68">
        <v>75</v>
      </c>
      <c r="AR88" s="41" t="s">
        <v>454</v>
      </c>
      <c r="AS88" s="42">
        <v>3</v>
      </c>
      <c r="AT88" s="43">
        <v>8.0000000000000004E-4</v>
      </c>
      <c r="AU88" s="38">
        <f t="shared" si="16"/>
        <v>0</v>
      </c>
      <c r="AV88" s="68">
        <f t="shared" si="19"/>
        <v>0</v>
      </c>
      <c r="AW88" s="44">
        <f>SUM(AV$14:AV88)</f>
        <v>0</v>
      </c>
      <c r="AX88" s="11">
        <f t="shared" si="20"/>
        <v>0</v>
      </c>
      <c r="AY88" s="11">
        <f t="shared" si="21"/>
        <v>75</v>
      </c>
      <c r="AZ88" s="11">
        <f t="shared" si="22"/>
        <v>0</v>
      </c>
      <c r="BA88" s="11">
        <v>75</v>
      </c>
      <c r="BB88" s="45" t="s">
        <v>1475</v>
      </c>
      <c r="BC88" s="45">
        <v>3</v>
      </c>
      <c r="BD88" s="46">
        <v>8.0000000000000004E-4</v>
      </c>
      <c r="BE88" s="38">
        <f t="shared" si="17"/>
        <v>0</v>
      </c>
      <c r="BF88" s="68">
        <f t="shared" si="23"/>
        <v>0</v>
      </c>
      <c r="BG88" s="44">
        <f>SUM(BF$14:BF88)</f>
        <v>0</v>
      </c>
      <c r="BH88" s="11">
        <f t="shared" si="24"/>
        <v>0</v>
      </c>
      <c r="BI88" s="11">
        <f t="shared" si="25"/>
        <v>75</v>
      </c>
      <c r="BT88" s="74">
        <v>44</v>
      </c>
      <c r="BU88" s="74" t="s">
        <v>420</v>
      </c>
      <c r="BV88" s="69" t="s">
        <v>2398</v>
      </c>
    </row>
    <row r="89" spans="1:7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88"/>
      <c r="O89" s="88"/>
      <c r="P89" s="88"/>
      <c r="Q89" s="88"/>
      <c r="R89" s="88"/>
      <c r="S89" s="88"/>
      <c r="T89" s="88"/>
      <c r="U89" s="88"/>
      <c r="V89" s="39" t="s">
        <v>252</v>
      </c>
      <c r="W89" s="39" t="s">
        <v>240</v>
      </c>
      <c r="AP89" s="68">
        <f t="shared" si="18"/>
        <v>0</v>
      </c>
      <c r="AQ89" s="68">
        <v>76</v>
      </c>
      <c r="AR89" s="41" t="s">
        <v>455</v>
      </c>
      <c r="AS89" s="42">
        <v>5</v>
      </c>
      <c r="AT89" s="43">
        <v>1.6000000000000001E-3</v>
      </c>
      <c r="AU89" s="38">
        <f t="shared" si="16"/>
        <v>0</v>
      </c>
      <c r="AV89" s="68">
        <f t="shared" si="19"/>
        <v>0</v>
      </c>
      <c r="AW89" s="44">
        <f>SUM(AV$14:AV89)</f>
        <v>0</v>
      </c>
      <c r="AX89" s="11">
        <f t="shared" si="20"/>
        <v>0</v>
      </c>
      <c r="AY89" s="11">
        <f t="shared" si="21"/>
        <v>76</v>
      </c>
      <c r="AZ89" s="11">
        <f t="shared" si="22"/>
        <v>0</v>
      </c>
      <c r="BA89" s="11">
        <v>76</v>
      </c>
      <c r="BB89" s="45" t="s">
        <v>1476</v>
      </c>
      <c r="BC89" s="45">
        <v>5</v>
      </c>
      <c r="BD89" s="46">
        <v>1.6000000000000001E-3</v>
      </c>
      <c r="BE89" s="38">
        <f t="shared" si="17"/>
        <v>0</v>
      </c>
      <c r="BF89" s="68">
        <f t="shared" si="23"/>
        <v>0</v>
      </c>
      <c r="BG89" s="44">
        <f>SUM(BF$14:BF89)</f>
        <v>0</v>
      </c>
      <c r="BH89" s="11">
        <f t="shared" si="24"/>
        <v>0</v>
      </c>
      <c r="BI89" s="11">
        <f t="shared" si="25"/>
        <v>76</v>
      </c>
      <c r="BT89" s="74">
        <v>45</v>
      </c>
      <c r="BU89" s="74" t="s">
        <v>422</v>
      </c>
      <c r="BV89" s="69" t="s">
        <v>2398</v>
      </c>
    </row>
    <row r="90" spans="1:7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88"/>
      <c r="O90" s="88"/>
      <c r="P90" s="88"/>
      <c r="Q90" s="88"/>
      <c r="R90" s="88"/>
      <c r="S90" s="88"/>
      <c r="T90" s="88"/>
      <c r="U90" s="88"/>
      <c r="V90" s="39" t="s">
        <v>456</v>
      </c>
      <c r="W90" s="39" t="s">
        <v>240</v>
      </c>
      <c r="AP90" s="68">
        <f t="shared" si="18"/>
        <v>0</v>
      </c>
      <c r="AQ90" s="68">
        <v>77</v>
      </c>
      <c r="AR90" s="41" t="s">
        <v>457</v>
      </c>
      <c r="AS90" s="42">
        <v>4</v>
      </c>
      <c r="AT90" s="43">
        <v>1.1999999999999999E-3</v>
      </c>
      <c r="AU90" s="38">
        <f t="shared" si="16"/>
        <v>0</v>
      </c>
      <c r="AV90" s="68">
        <f t="shared" si="19"/>
        <v>0</v>
      </c>
      <c r="AW90" s="44">
        <f>SUM(AV$14:AV90)</f>
        <v>0</v>
      </c>
      <c r="AX90" s="11">
        <f t="shared" si="20"/>
        <v>0</v>
      </c>
      <c r="AY90" s="11">
        <f t="shared" si="21"/>
        <v>77</v>
      </c>
      <c r="AZ90" s="11">
        <f t="shared" si="22"/>
        <v>0</v>
      </c>
      <c r="BA90" s="11">
        <v>77</v>
      </c>
      <c r="BB90" s="45" t="s">
        <v>1477</v>
      </c>
      <c r="BC90" s="45">
        <v>4</v>
      </c>
      <c r="BD90" s="46">
        <v>1.1999999999999999E-3</v>
      </c>
      <c r="BE90" s="38">
        <f t="shared" si="17"/>
        <v>0</v>
      </c>
      <c r="BF90" s="68">
        <f t="shared" si="23"/>
        <v>0</v>
      </c>
      <c r="BG90" s="44">
        <f>SUM(BF$14:BF90)</f>
        <v>0</v>
      </c>
      <c r="BH90" s="11">
        <f t="shared" si="24"/>
        <v>0</v>
      </c>
      <c r="BI90" s="11">
        <f t="shared" si="25"/>
        <v>77</v>
      </c>
      <c r="BT90" s="74">
        <v>46</v>
      </c>
      <c r="BU90" s="74" t="s">
        <v>424</v>
      </c>
      <c r="BV90" s="69" t="s">
        <v>2397</v>
      </c>
    </row>
    <row r="91" spans="1:7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88"/>
      <c r="O91" s="88"/>
      <c r="P91" s="88"/>
      <c r="Q91" s="88"/>
      <c r="R91" s="88"/>
      <c r="S91" s="88"/>
      <c r="T91" s="88"/>
      <c r="U91" s="88"/>
      <c r="V91" s="39" t="s">
        <v>456</v>
      </c>
      <c r="W91" s="39" t="s">
        <v>240</v>
      </c>
      <c r="AP91" s="68">
        <f t="shared" si="18"/>
        <v>0</v>
      </c>
      <c r="AQ91" s="68">
        <v>78</v>
      </c>
      <c r="AR91" s="41" t="s">
        <v>458</v>
      </c>
      <c r="AS91" s="42">
        <v>3</v>
      </c>
      <c r="AT91" s="43">
        <v>8.0000000000000004E-4</v>
      </c>
      <c r="AU91" s="38">
        <f t="shared" si="16"/>
        <v>0</v>
      </c>
      <c r="AV91" s="68">
        <f t="shared" si="19"/>
        <v>0</v>
      </c>
      <c r="AW91" s="44">
        <f>SUM(AV$14:AV91)</f>
        <v>0</v>
      </c>
      <c r="AX91" s="11">
        <f t="shared" si="20"/>
        <v>0</v>
      </c>
      <c r="AY91" s="11">
        <f t="shared" si="21"/>
        <v>78</v>
      </c>
      <c r="AZ91" s="11">
        <f t="shared" si="22"/>
        <v>0</v>
      </c>
      <c r="BA91" s="11">
        <v>78</v>
      </c>
      <c r="BB91" s="45" t="s">
        <v>1478</v>
      </c>
      <c r="BC91" s="45">
        <v>3</v>
      </c>
      <c r="BD91" s="46">
        <v>8.0000000000000004E-4</v>
      </c>
      <c r="BE91" s="38">
        <f t="shared" si="17"/>
        <v>0</v>
      </c>
      <c r="BF91" s="68">
        <f t="shared" si="23"/>
        <v>0</v>
      </c>
      <c r="BG91" s="44">
        <f>SUM(BF$14:BF91)</f>
        <v>0</v>
      </c>
      <c r="BH91" s="11">
        <f t="shared" si="24"/>
        <v>0</v>
      </c>
      <c r="BI91" s="11">
        <f t="shared" si="25"/>
        <v>78</v>
      </c>
      <c r="BT91" s="74">
        <v>47</v>
      </c>
      <c r="BU91" s="74" t="s">
        <v>142</v>
      </c>
      <c r="BV91" s="69" t="s">
        <v>2397</v>
      </c>
    </row>
    <row r="92" spans="1:7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88"/>
      <c r="O92" s="88"/>
      <c r="P92" s="88"/>
      <c r="Q92" s="88"/>
      <c r="R92" s="88"/>
      <c r="S92" s="88"/>
      <c r="T92" s="88"/>
      <c r="U92" s="88"/>
      <c r="V92" s="39" t="s">
        <v>45</v>
      </c>
      <c r="W92" s="39" t="s">
        <v>241</v>
      </c>
      <c r="AP92" s="68">
        <f t="shared" si="18"/>
        <v>0</v>
      </c>
      <c r="AQ92" s="68">
        <v>79</v>
      </c>
      <c r="AR92" s="41" t="s">
        <v>459</v>
      </c>
      <c r="AS92" s="42">
        <v>7</v>
      </c>
      <c r="AT92" s="43">
        <v>2.5000000000000001E-3</v>
      </c>
      <c r="AU92" s="38">
        <f t="shared" si="16"/>
        <v>0</v>
      </c>
      <c r="AV92" s="68">
        <f t="shared" si="19"/>
        <v>0</v>
      </c>
      <c r="AW92" s="44">
        <f>SUM(AV$14:AV92)</f>
        <v>0</v>
      </c>
      <c r="AX92" s="11">
        <f t="shared" si="20"/>
        <v>0</v>
      </c>
      <c r="AY92" s="11">
        <f t="shared" si="21"/>
        <v>79</v>
      </c>
      <c r="AZ92" s="11">
        <f t="shared" si="22"/>
        <v>0</v>
      </c>
      <c r="BA92" s="11">
        <v>79</v>
      </c>
      <c r="BB92" s="45" t="s">
        <v>1479</v>
      </c>
      <c r="BC92" s="45">
        <v>7</v>
      </c>
      <c r="BD92" s="46">
        <v>2.5000000000000001E-3</v>
      </c>
      <c r="BE92" s="38">
        <f t="shared" si="17"/>
        <v>0</v>
      </c>
      <c r="BF92" s="68">
        <f t="shared" si="23"/>
        <v>0</v>
      </c>
      <c r="BG92" s="44">
        <f>SUM(BF$14:BF92)</f>
        <v>0</v>
      </c>
      <c r="BH92" s="11">
        <f t="shared" si="24"/>
        <v>0</v>
      </c>
      <c r="BI92" s="11">
        <f t="shared" si="25"/>
        <v>79</v>
      </c>
      <c r="BT92" s="74">
        <v>48</v>
      </c>
      <c r="BU92" s="74" t="s">
        <v>425</v>
      </c>
      <c r="BV92" s="69" t="s">
        <v>2397</v>
      </c>
    </row>
    <row r="93" spans="1:7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88"/>
      <c r="O93" s="88"/>
      <c r="P93" s="88"/>
      <c r="Q93" s="88"/>
      <c r="R93" s="88"/>
      <c r="S93" s="88"/>
      <c r="T93" s="88"/>
      <c r="U93" s="88"/>
      <c r="V93" s="39" t="s">
        <v>46</v>
      </c>
      <c r="W93" s="39" t="s">
        <v>240</v>
      </c>
      <c r="AP93" s="68">
        <f t="shared" si="18"/>
        <v>0</v>
      </c>
      <c r="AQ93" s="68">
        <v>80</v>
      </c>
      <c r="AR93" s="41" t="s">
        <v>460</v>
      </c>
      <c r="AS93" s="42">
        <v>5</v>
      </c>
      <c r="AT93" s="43">
        <v>1.6000000000000001E-3</v>
      </c>
      <c r="AU93" s="38">
        <f t="shared" si="16"/>
        <v>0</v>
      </c>
      <c r="AV93" s="68">
        <f t="shared" si="19"/>
        <v>0</v>
      </c>
      <c r="AW93" s="44">
        <f>SUM(AV$14:AV93)</f>
        <v>0</v>
      </c>
      <c r="AX93" s="11">
        <f t="shared" si="20"/>
        <v>0</v>
      </c>
      <c r="AY93" s="11">
        <f t="shared" si="21"/>
        <v>80</v>
      </c>
      <c r="AZ93" s="11">
        <f t="shared" si="22"/>
        <v>0</v>
      </c>
      <c r="BA93" s="11">
        <v>80</v>
      </c>
      <c r="BB93" s="45" t="s">
        <v>1480</v>
      </c>
      <c r="BC93" s="45">
        <v>5</v>
      </c>
      <c r="BD93" s="46">
        <v>1.6000000000000001E-3</v>
      </c>
      <c r="BE93" s="38">
        <f t="shared" si="17"/>
        <v>0</v>
      </c>
      <c r="BF93" s="68">
        <f t="shared" si="23"/>
        <v>0</v>
      </c>
      <c r="BG93" s="44">
        <f>SUM(BF$14:BF93)</f>
        <v>0</v>
      </c>
      <c r="BH93" s="11">
        <f t="shared" si="24"/>
        <v>0</v>
      </c>
      <c r="BI93" s="11">
        <f t="shared" si="25"/>
        <v>80</v>
      </c>
      <c r="BT93" s="74">
        <v>49</v>
      </c>
      <c r="BU93" s="74" t="s">
        <v>143</v>
      </c>
      <c r="BV93" s="69" t="s">
        <v>2402</v>
      </c>
    </row>
    <row r="94" spans="1:7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N94" s="88"/>
      <c r="O94" s="88"/>
      <c r="P94" s="88"/>
      <c r="Q94" s="88"/>
      <c r="R94" s="88"/>
      <c r="S94" s="88"/>
      <c r="T94" s="88"/>
      <c r="U94" s="88"/>
      <c r="V94" s="39" t="s">
        <v>461</v>
      </c>
      <c r="W94" s="39" t="s">
        <v>237</v>
      </c>
      <c r="AP94" s="68">
        <f t="shared" si="18"/>
        <v>0</v>
      </c>
      <c r="AQ94" s="68">
        <v>81</v>
      </c>
      <c r="AR94" s="41" t="s">
        <v>462</v>
      </c>
      <c r="AS94" s="42">
        <v>4</v>
      </c>
      <c r="AT94" s="43">
        <v>1.1999999999999999E-3</v>
      </c>
      <c r="AU94" s="38">
        <f t="shared" si="16"/>
        <v>0</v>
      </c>
      <c r="AV94" s="68">
        <f t="shared" si="19"/>
        <v>0</v>
      </c>
      <c r="AW94" s="44">
        <f>SUM(AV$14:AV94)</f>
        <v>0</v>
      </c>
      <c r="AX94" s="11">
        <f t="shared" si="20"/>
        <v>0</v>
      </c>
      <c r="AY94" s="11">
        <f t="shared" si="21"/>
        <v>81</v>
      </c>
      <c r="AZ94" s="11">
        <f t="shared" si="22"/>
        <v>0</v>
      </c>
      <c r="BA94" s="11">
        <v>81</v>
      </c>
      <c r="BB94" s="45" t="s">
        <v>1481</v>
      </c>
      <c r="BC94" s="45">
        <v>4</v>
      </c>
      <c r="BD94" s="46">
        <v>1.1999999999999999E-3</v>
      </c>
      <c r="BE94" s="38">
        <f t="shared" si="17"/>
        <v>0</v>
      </c>
      <c r="BF94" s="68">
        <f t="shared" si="23"/>
        <v>0</v>
      </c>
      <c r="BG94" s="44">
        <f>SUM(BF$14:BF94)</f>
        <v>0</v>
      </c>
      <c r="BH94" s="11">
        <f t="shared" si="24"/>
        <v>0</v>
      </c>
      <c r="BI94" s="11">
        <f t="shared" si="25"/>
        <v>81</v>
      </c>
      <c r="BT94" s="74">
        <v>50</v>
      </c>
      <c r="BU94" s="74" t="s">
        <v>426</v>
      </c>
      <c r="BV94" s="69" t="s">
        <v>2398</v>
      </c>
    </row>
    <row r="95" spans="1:7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N95" s="88"/>
      <c r="O95" s="88"/>
      <c r="P95" s="88"/>
      <c r="Q95" s="88"/>
      <c r="R95" s="88"/>
      <c r="S95" s="88"/>
      <c r="T95" s="88"/>
      <c r="U95" s="88"/>
      <c r="V95" s="39" t="s">
        <v>47</v>
      </c>
      <c r="W95" s="39" t="s">
        <v>240</v>
      </c>
      <c r="AP95" s="68">
        <f t="shared" si="18"/>
        <v>0</v>
      </c>
      <c r="AQ95" s="68">
        <v>82</v>
      </c>
      <c r="AR95" s="41" t="s">
        <v>463</v>
      </c>
      <c r="AS95" s="42">
        <v>5</v>
      </c>
      <c r="AT95" s="43">
        <v>1.6000000000000001E-3</v>
      </c>
      <c r="AU95" s="38">
        <f t="shared" si="16"/>
        <v>0</v>
      </c>
      <c r="AV95" s="68">
        <f t="shared" si="19"/>
        <v>0</v>
      </c>
      <c r="AW95" s="44">
        <f>SUM(AV$14:AV95)</f>
        <v>0</v>
      </c>
      <c r="AX95" s="11">
        <f t="shared" si="20"/>
        <v>0</v>
      </c>
      <c r="AY95" s="11">
        <f t="shared" si="21"/>
        <v>82</v>
      </c>
      <c r="AZ95" s="11">
        <f t="shared" si="22"/>
        <v>0</v>
      </c>
      <c r="BA95" s="11">
        <v>82</v>
      </c>
      <c r="BB95" s="45" t="s">
        <v>1482</v>
      </c>
      <c r="BC95" s="45">
        <v>5</v>
      </c>
      <c r="BD95" s="46">
        <v>1.6000000000000001E-3</v>
      </c>
      <c r="BE95" s="38">
        <f t="shared" si="17"/>
        <v>0</v>
      </c>
      <c r="BF95" s="68">
        <f t="shared" si="23"/>
        <v>0</v>
      </c>
      <c r="BG95" s="44">
        <f>SUM(BF$14:BF95)</f>
        <v>0</v>
      </c>
      <c r="BH95" s="11">
        <f t="shared" si="24"/>
        <v>0</v>
      </c>
      <c r="BI95" s="11">
        <f t="shared" si="25"/>
        <v>82</v>
      </c>
      <c r="BT95" s="74">
        <v>51</v>
      </c>
      <c r="BU95" s="74" t="s">
        <v>427</v>
      </c>
      <c r="BV95" s="69" t="s">
        <v>2398</v>
      </c>
    </row>
    <row r="96" spans="1:7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N96" s="88"/>
      <c r="O96" s="88"/>
      <c r="P96" s="88"/>
      <c r="Q96" s="88"/>
      <c r="R96" s="88"/>
      <c r="S96" s="88"/>
      <c r="T96" s="88"/>
      <c r="U96" s="88"/>
      <c r="V96" s="39" t="s">
        <v>48</v>
      </c>
      <c r="W96" s="39" t="s">
        <v>239</v>
      </c>
      <c r="AP96" s="68">
        <f t="shared" si="18"/>
        <v>0</v>
      </c>
      <c r="AQ96" s="68">
        <v>83</v>
      </c>
      <c r="AR96" s="41" t="s">
        <v>464</v>
      </c>
      <c r="AS96" s="42">
        <v>2</v>
      </c>
      <c r="AT96" s="43">
        <v>5.0000000000000001E-4</v>
      </c>
      <c r="AU96" s="38">
        <f t="shared" si="16"/>
        <v>0</v>
      </c>
      <c r="AV96" s="68">
        <f t="shared" si="19"/>
        <v>0</v>
      </c>
      <c r="AW96" s="44">
        <f>SUM(AV$14:AV96)</f>
        <v>0</v>
      </c>
      <c r="AX96" s="11">
        <f t="shared" si="20"/>
        <v>0</v>
      </c>
      <c r="AY96" s="11">
        <f t="shared" si="21"/>
        <v>83</v>
      </c>
      <c r="AZ96" s="11">
        <f t="shared" si="22"/>
        <v>0</v>
      </c>
      <c r="BA96" s="11">
        <v>83</v>
      </c>
      <c r="BB96" s="45" t="s">
        <v>1483</v>
      </c>
      <c r="BC96" s="45">
        <v>2</v>
      </c>
      <c r="BD96" s="46">
        <v>5.0000000000000001E-4</v>
      </c>
      <c r="BE96" s="38">
        <f t="shared" si="17"/>
        <v>0</v>
      </c>
      <c r="BF96" s="68">
        <f t="shared" si="23"/>
        <v>0</v>
      </c>
      <c r="BG96" s="44">
        <f>SUM(BF$14:BF96)</f>
        <v>0</v>
      </c>
      <c r="BH96" s="11">
        <f t="shared" si="24"/>
        <v>0</v>
      </c>
      <c r="BI96" s="11">
        <f t="shared" si="25"/>
        <v>83</v>
      </c>
      <c r="BT96" s="74">
        <v>52</v>
      </c>
      <c r="BU96" s="74" t="s">
        <v>429</v>
      </c>
      <c r="BV96" s="69" t="s">
        <v>2398</v>
      </c>
    </row>
    <row r="97" spans="1:7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N97" s="88"/>
      <c r="O97" s="88"/>
      <c r="P97" s="88"/>
      <c r="Q97" s="88"/>
      <c r="R97" s="88"/>
      <c r="S97" s="88"/>
      <c r="T97" s="88"/>
      <c r="U97" s="88"/>
      <c r="V97" s="39" t="s">
        <v>49</v>
      </c>
      <c r="W97" s="39" t="s">
        <v>240</v>
      </c>
      <c r="AP97" s="68">
        <f t="shared" si="18"/>
        <v>0</v>
      </c>
      <c r="AQ97" s="68">
        <v>84</v>
      </c>
      <c r="AR97" s="41" t="s">
        <v>465</v>
      </c>
      <c r="AS97" s="42">
        <v>6</v>
      </c>
      <c r="AT97" s="43">
        <v>2E-3</v>
      </c>
      <c r="AU97" s="38">
        <f t="shared" si="16"/>
        <v>0</v>
      </c>
      <c r="AV97" s="68">
        <f t="shared" si="19"/>
        <v>0</v>
      </c>
      <c r="AW97" s="44">
        <f>SUM(AV$14:AV97)</f>
        <v>0</v>
      </c>
      <c r="AX97" s="11">
        <f t="shared" si="20"/>
        <v>0</v>
      </c>
      <c r="AY97" s="11">
        <f t="shared" si="21"/>
        <v>84</v>
      </c>
      <c r="AZ97" s="11">
        <f t="shared" si="22"/>
        <v>0</v>
      </c>
      <c r="BA97" s="11">
        <v>84</v>
      </c>
      <c r="BB97" s="45" t="s">
        <v>1484</v>
      </c>
      <c r="BC97" s="45">
        <v>6</v>
      </c>
      <c r="BD97" s="46">
        <v>2E-3</v>
      </c>
      <c r="BE97" s="38">
        <f t="shared" si="17"/>
        <v>0</v>
      </c>
      <c r="BF97" s="68">
        <f t="shared" si="23"/>
        <v>0</v>
      </c>
      <c r="BG97" s="44">
        <f>SUM(BF$14:BF97)</f>
        <v>0</v>
      </c>
      <c r="BH97" s="11">
        <f t="shared" si="24"/>
        <v>0</v>
      </c>
      <c r="BI97" s="11">
        <f t="shared" si="25"/>
        <v>84</v>
      </c>
      <c r="BT97" s="74">
        <v>53</v>
      </c>
      <c r="BU97" s="74" t="s">
        <v>431</v>
      </c>
      <c r="BV97" s="70"/>
    </row>
    <row r="98" spans="1:7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N98" s="88"/>
      <c r="O98" s="88"/>
      <c r="P98" s="88"/>
      <c r="Q98" s="88"/>
      <c r="R98" s="88"/>
      <c r="S98" s="88"/>
      <c r="T98" s="88"/>
      <c r="U98" s="88"/>
      <c r="V98" s="39" t="s">
        <v>50</v>
      </c>
      <c r="W98" s="39" t="s">
        <v>241</v>
      </c>
      <c r="AP98" s="68">
        <f t="shared" si="18"/>
        <v>0</v>
      </c>
      <c r="AQ98" s="68">
        <v>85</v>
      </c>
      <c r="AR98" s="41" t="s">
        <v>466</v>
      </c>
      <c r="AS98" s="42">
        <v>4</v>
      </c>
      <c r="AT98" s="43">
        <v>1.1999999999999999E-3</v>
      </c>
      <c r="AU98" s="38">
        <f t="shared" si="16"/>
        <v>0</v>
      </c>
      <c r="AV98" s="68">
        <f t="shared" si="19"/>
        <v>0</v>
      </c>
      <c r="AW98" s="44">
        <f>SUM(AV$14:AV98)</f>
        <v>0</v>
      </c>
      <c r="AX98" s="11">
        <f t="shared" si="20"/>
        <v>0</v>
      </c>
      <c r="AY98" s="11">
        <f t="shared" si="21"/>
        <v>85</v>
      </c>
      <c r="AZ98" s="11">
        <f t="shared" si="22"/>
        <v>0</v>
      </c>
      <c r="BA98" s="11">
        <v>85</v>
      </c>
      <c r="BB98" s="45" t="s">
        <v>1485</v>
      </c>
      <c r="BC98" s="45">
        <v>4</v>
      </c>
      <c r="BD98" s="46">
        <v>1.1999999999999999E-3</v>
      </c>
      <c r="BE98" s="38">
        <f t="shared" si="17"/>
        <v>0</v>
      </c>
      <c r="BF98" s="68">
        <f t="shared" si="23"/>
        <v>0</v>
      </c>
      <c r="BG98" s="44">
        <f>SUM(BF$14:BF98)</f>
        <v>0</v>
      </c>
      <c r="BH98" s="11">
        <f t="shared" si="24"/>
        <v>0</v>
      </c>
      <c r="BI98" s="11">
        <f t="shared" si="25"/>
        <v>85</v>
      </c>
      <c r="BT98" s="74">
        <v>54</v>
      </c>
      <c r="BU98" s="74" t="s">
        <v>432</v>
      </c>
      <c r="BV98" s="69" t="s">
        <v>2398</v>
      </c>
    </row>
    <row r="99" spans="1:7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N99" s="88"/>
      <c r="O99" s="88"/>
      <c r="P99" s="88"/>
      <c r="Q99" s="88"/>
      <c r="R99" s="88"/>
      <c r="S99" s="88"/>
      <c r="T99" s="88"/>
      <c r="U99" s="88"/>
      <c r="V99" s="39" t="s">
        <v>51</v>
      </c>
      <c r="W99" s="39" t="s">
        <v>240</v>
      </c>
      <c r="AP99" s="68">
        <f t="shared" si="18"/>
        <v>0</v>
      </c>
      <c r="AQ99" s="68">
        <v>86</v>
      </c>
      <c r="AR99" s="41" t="s">
        <v>467</v>
      </c>
      <c r="AS99" s="42">
        <v>4</v>
      </c>
      <c r="AT99" s="43">
        <v>1.1999999999999999E-3</v>
      </c>
      <c r="AU99" s="38">
        <f t="shared" si="16"/>
        <v>0</v>
      </c>
      <c r="AV99" s="68">
        <f t="shared" si="19"/>
        <v>0</v>
      </c>
      <c r="AW99" s="44">
        <f>SUM(AV$14:AV99)</f>
        <v>0</v>
      </c>
      <c r="AX99" s="11">
        <f t="shared" si="20"/>
        <v>0</v>
      </c>
      <c r="AY99" s="11">
        <f t="shared" si="21"/>
        <v>86</v>
      </c>
      <c r="AZ99" s="11">
        <f t="shared" si="22"/>
        <v>0</v>
      </c>
      <c r="BA99" s="11">
        <v>86</v>
      </c>
      <c r="BB99" s="45" t="s">
        <v>1486</v>
      </c>
      <c r="BC99" s="45">
        <v>4</v>
      </c>
      <c r="BD99" s="46">
        <v>1.1999999999999999E-3</v>
      </c>
      <c r="BE99" s="38">
        <f t="shared" si="17"/>
        <v>0</v>
      </c>
      <c r="BF99" s="68">
        <f t="shared" si="23"/>
        <v>0</v>
      </c>
      <c r="BG99" s="44">
        <f>SUM(BF$14:BF99)</f>
        <v>0</v>
      </c>
      <c r="BH99" s="11">
        <f t="shared" si="24"/>
        <v>0</v>
      </c>
      <c r="BI99" s="11">
        <f t="shared" si="25"/>
        <v>86</v>
      </c>
      <c r="BT99" s="74">
        <v>55</v>
      </c>
      <c r="BU99" s="74" t="s">
        <v>433</v>
      </c>
      <c r="BV99" s="69" t="s">
        <v>2398</v>
      </c>
    </row>
    <row r="100" spans="1:7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N100" s="88"/>
      <c r="O100" s="88"/>
      <c r="P100" s="88"/>
      <c r="Q100" s="88"/>
      <c r="R100" s="88"/>
      <c r="S100" s="88"/>
      <c r="T100" s="88"/>
      <c r="U100" s="88"/>
      <c r="V100" s="39" t="s">
        <v>468</v>
      </c>
      <c r="W100" s="39" t="s">
        <v>239</v>
      </c>
      <c r="AP100" s="68">
        <f t="shared" si="18"/>
        <v>0</v>
      </c>
      <c r="AQ100" s="68">
        <v>87</v>
      </c>
      <c r="AR100" s="41" t="s">
        <v>469</v>
      </c>
      <c r="AS100" s="42">
        <v>3</v>
      </c>
      <c r="AT100" s="43">
        <v>8.0000000000000004E-4</v>
      </c>
      <c r="AU100" s="38">
        <f t="shared" si="16"/>
        <v>0</v>
      </c>
      <c r="AV100" s="68">
        <f t="shared" si="19"/>
        <v>0</v>
      </c>
      <c r="AW100" s="44">
        <f>SUM(AV$14:AV100)</f>
        <v>0</v>
      </c>
      <c r="AX100" s="11">
        <f t="shared" si="20"/>
        <v>0</v>
      </c>
      <c r="AY100" s="11">
        <f t="shared" si="21"/>
        <v>87</v>
      </c>
      <c r="AZ100" s="11">
        <f t="shared" si="22"/>
        <v>0</v>
      </c>
      <c r="BA100" s="11">
        <v>87</v>
      </c>
      <c r="BB100" s="45" t="s">
        <v>1487</v>
      </c>
      <c r="BC100" s="45">
        <v>3</v>
      </c>
      <c r="BD100" s="46">
        <v>8.0000000000000004E-4</v>
      </c>
      <c r="BE100" s="38">
        <f t="shared" si="17"/>
        <v>0</v>
      </c>
      <c r="BF100" s="68">
        <f t="shared" si="23"/>
        <v>0</v>
      </c>
      <c r="BG100" s="44">
        <f>SUM(BF$14:BF100)</f>
        <v>0</v>
      </c>
      <c r="BH100" s="11">
        <f t="shared" si="24"/>
        <v>0</v>
      </c>
      <c r="BI100" s="11">
        <f t="shared" si="25"/>
        <v>87</v>
      </c>
      <c r="BT100" s="74">
        <v>56</v>
      </c>
      <c r="BU100" s="74" t="s">
        <v>434</v>
      </c>
      <c r="BV100" s="69" t="s">
        <v>2398</v>
      </c>
    </row>
    <row r="101" spans="1:7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V101" s="39" t="s">
        <v>52</v>
      </c>
      <c r="W101" s="39" t="s">
        <v>240</v>
      </c>
      <c r="AP101" s="68">
        <f t="shared" si="18"/>
        <v>0</v>
      </c>
      <c r="AQ101" s="68">
        <v>88</v>
      </c>
      <c r="AR101" s="41" t="s">
        <v>470</v>
      </c>
      <c r="AS101" s="42">
        <v>5</v>
      </c>
      <c r="AT101" s="43">
        <v>1.6000000000000001E-3</v>
      </c>
      <c r="AU101" s="38">
        <f t="shared" si="16"/>
        <v>0</v>
      </c>
      <c r="AV101" s="68">
        <f t="shared" si="19"/>
        <v>0</v>
      </c>
      <c r="AW101" s="44">
        <f>SUM(AV$14:AV101)</f>
        <v>0</v>
      </c>
      <c r="AX101" s="11">
        <f t="shared" si="20"/>
        <v>0</v>
      </c>
      <c r="AY101" s="11">
        <f t="shared" si="21"/>
        <v>88</v>
      </c>
      <c r="AZ101" s="11">
        <f t="shared" si="22"/>
        <v>0</v>
      </c>
      <c r="BA101" s="11">
        <v>88</v>
      </c>
      <c r="BB101" s="45" t="s">
        <v>1488</v>
      </c>
      <c r="BC101" s="45">
        <v>5</v>
      </c>
      <c r="BD101" s="46">
        <v>1.6000000000000001E-3</v>
      </c>
      <c r="BE101" s="38">
        <f t="shared" si="17"/>
        <v>0</v>
      </c>
      <c r="BF101" s="68">
        <f t="shared" si="23"/>
        <v>0</v>
      </c>
      <c r="BG101" s="44">
        <f>SUM(BF$14:BF101)</f>
        <v>0</v>
      </c>
      <c r="BH101" s="11">
        <f t="shared" si="24"/>
        <v>0</v>
      </c>
      <c r="BI101" s="11">
        <f t="shared" si="25"/>
        <v>88</v>
      </c>
      <c r="BT101" s="74">
        <v>57</v>
      </c>
      <c r="BU101" s="74" t="s">
        <v>436</v>
      </c>
      <c r="BV101" s="69" t="s">
        <v>2398</v>
      </c>
    </row>
    <row r="102" spans="1:7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V102" s="39" t="s">
        <v>53</v>
      </c>
      <c r="W102" s="39" t="s">
        <v>239</v>
      </c>
      <c r="AP102" s="68">
        <f t="shared" si="18"/>
        <v>0</v>
      </c>
      <c r="AQ102" s="68">
        <v>89</v>
      </c>
      <c r="AR102" s="41" t="s">
        <v>471</v>
      </c>
      <c r="AS102" s="42">
        <v>3</v>
      </c>
      <c r="AT102" s="43">
        <v>8.0000000000000004E-4</v>
      </c>
      <c r="AU102" s="38">
        <f t="shared" si="16"/>
        <v>0</v>
      </c>
      <c r="AV102" s="68">
        <f t="shared" si="19"/>
        <v>0</v>
      </c>
      <c r="AW102" s="44">
        <f>SUM(AV$14:AV102)</f>
        <v>0</v>
      </c>
      <c r="AX102" s="11">
        <f t="shared" si="20"/>
        <v>0</v>
      </c>
      <c r="AY102" s="11">
        <f t="shared" si="21"/>
        <v>89</v>
      </c>
      <c r="AZ102" s="11">
        <f t="shared" si="22"/>
        <v>0</v>
      </c>
      <c r="BA102" s="11">
        <v>89</v>
      </c>
      <c r="BB102" s="45" t="s">
        <v>1489</v>
      </c>
      <c r="BC102" s="45">
        <v>3</v>
      </c>
      <c r="BD102" s="46">
        <v>8.0000000000000004E-4</v>
      </c>
      <c r="BE102" s="38">
        <f t="shared" si="17"/>
        <v>0</v>
      </c>
      <c r="BF102" s="68">
        <f t="shared" si="23"/>
        <v>0</v>
      </c>
      <c r="BG102" s="44">
        <f>SUM(BF$14:BF102)</f>
        <v>0</v>
      </c>
      <c r="BH102" s="11">
        <f t="shared" si="24"/>
        <v>0</v>
      </c>
      <c r="BI102" s="11">
        <f t="shared" si="25"/>
        <v>89</v>
      </c>
      <c r="BT102" s="74">
        <v>58</v>
      </c>
      <c r="BU102" s="74" t="s">
        <v>438</v>
      </c>
      <c r="BV102" s="69" t="s">
        <v>2397</v>
      </c>
    </row>
    <row r="103" spans="1:7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V103" s="39" t="s">
        <v>54</v>
      </c>
      <c r="W103" s="39" t="s">
        <v>240</v>
      </c>
      <c r="AP103" s="68">
        <f t="shared" si="18"/>
        <v>0</v>
      </c>
      <c r="AQ103" s="68">
        <v>90</v>
      </c>
      <c r="AR103" s="41" t="s">
        <v>472</v>
      </c>
      <c r="AS103" s="42">
        <v>5</v>
      </c>
      <c r="AT103" s="43">
        <v>1.6000000000000001E-3</v>
      </c>
      <c r="AU103" s="38">
        <f t="shared" si="16"/>
        <v>0</v>
      </c>
      <c r="AV103" s="68">
        <f t="shared" si="19"/>
        <v>0</v>
      </c>
      <c r="AW103" s="44">
        <f>SUM(AV$14:AV103)</f>
        <v>0</v>
      </c>
      <c r="AX103" s="11">
        <f t="shared" si="20"/>
        <v>0</v>
      </c>
      <c r="AY103" s="11">
        <f t="shared" si="21"/>
        <v>90</v>
      </c>
      <c r="AZ103" s="11">
        <f t="shared" si="22"/>
        <v>0</v>
      </c>
      <c r="BA103" s="11">
        <v>90</v>
      </c>
      <c r="BB103" s="45" t="s">
        <v>1490</v>
      </c>
      <c r="BC103" s="45">
        <v>5</v>
      </c>
      <c r="BD103" s="46">
        <v>1.6000000000000001E-3</v>
      </c>
      <c r="BE103" s="38">
        <f t="shared" si="17"/>
        <v>0</v>
      </c>
      <c r="BF103" s="68">
        <f t="shared" si="23"/>
        <v>0</v>
      </c>
      <c r="BG103" s="44">
        <f>SUM(BF$14:BF103)</f>
        <v>0</v>
      </c>
      <c r="BH103" s="11">
        <f t="shared" si="24"/>
        <v>0</v>
      </c>
      <c r="BI103" s="11">
        <f t="shared" si="25"/>
        <v>90</v>
      </c>
      <c r="BT103" s="74">
        <v>59</v>
      </c>
      <c r="BU103" s="74" t="s">
        <v>144</v>
      </c>
      <c r="BV103" s="69" t="s">
        <v>2398</v>
      </c>
    </row>
    <row r="104" spans="1:7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V104" s="39" t="s">
        <v>473</v>
      </c>
      <c r="W104" s="39" t="s">
        <v>239</v>
      </c>
      <c r="AP104" s="68">
        <f t="shared" si="18"/>
        <v>0</v>
      </c>
      <c r="AQ104" s="68">
        <v>91</v>
      </c>
      <c r="AR104" s="41" t="s">
        <v>474</v>
      </c>
      <c r="AS104" s="42">
        <v>3</v>
      </c>
      <c r="AT104" s="43">
        <v>8.0000000000000004E-4</v>
      </c>
      <c r="AU104" s="38">
        <f t="shared" si="16"/>
        <v>0</v>
      </c>
      <c r="AV104" s="68">
        <f t="shared" si="19"/>
        <v>0</v>
      </c>
      <c r="AW104" s="44">
        <f>SUM(AV$14:AV104)</f>
        <v>0</v>
      </c>
      <c r="AX104" s="11">
        <f t="shared" si="20"/>
        <v>0</v>
      </c>
      <c r="AY104" s="11">
        <f t="shared" si="21"/>
        <v>91</v>
      </c>
      <c r="AZ104" s="11">
        <f t="shared" si="22"/>
        <v>0</v>
      </c>
      <c r="BA104" s="11">
        <v>91</v>
      </c>
      <c r="BB104" s="45" t="s">
        <v>1491</v>
      </c>
      <c r="BC104" s="45">
        <v>3</v>
      </c>
      <c r="BD104" s="46">
        <v>8.0000000000000004E-4</v>
      </c>
      <c r="BE104" s="38">
        <f t="shared" si="17"/>
        <v>0</v>
      </c>
      <c r="BF104" s="68">
        <f t="shared" si="23"/>
        <v>0</v>
      </c>
      <c r="BG104" s="44">
        <f>SUM(BF$14:BF104)</f>
        <v>0</v>
      </c>
      <c r="BH104" s="11">
        <f t="shared" si="24"/>
        <v>0</v>
      </c>
      <c r="BI104" s="11">
        <f t="shared" si="25"/>
        <v>91</v>
      </c>
      <c r="BT104" s="74">
        <v>60</v>
      </c>
      <c r="BU104" s="74" t="s">
        <v>440</v>
      </c>
      <c r="BV104" s="69" t="s">
        <v>2397</v>
      </c>
    </row>
    <row r="105" spans="1:7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V105" s="39" t="s">
        <v>475</v>
      </c>
      <c r="W105" s="39" t="s">
        <v>239</v>
      </c>
      <c r="AP105" s="68">
        <f t="shared" si="18"/>
        <v>0</v>
      </c>
      <c r="AQ105" s="68">
        <v>92</v>
      </c>
      <c r="AR105" s="41" t="s">
        <v>476</v>
      </c>
      <c r="AS105" s="42">
        <v>6</v>
      </c>
      <c r="AT105" s="43">
        <v>2E-3</v>
      </c>
      <c r="AU105" s="38">
        <f t="shared" si="16"/>
        <v>0</v>
      </c>
      <c r="AV105" s="68">
        <f t="shared" si="19"/>
        <v>0</v>
      </c>
      <c r="AW105" s="44">
        <f>SUM(AV$14:AV105)</f>
        <v>0</v>
      </c>
      <c r="AX105" s="11">
        <f t="shared" si="20"/>
        <v>0</v>
      </c>
      <c r="AY105" s="11">
        <f t="shared" si="21"/>
        <v>92</v>
      </c>
      <c r="AZ105" s="11">
        <f t="shared" si="22"/>
        <v>0</v>
      </c>
      <c r="BA105" s="11">
        <v>92</v>
      </c>
      <c r="BB105" s="45" t="s">
        <v>1492</v>
      </c>
      <c r="BC105" s="45">
        <v>6</v>
      </c>
      <c r="BD105" s="46">
        <v>2E-3</v>
      </c>
      <c r="BE105" s="38">
        <f t="shared" si="17"/>
        <v>0</v>
      </c>
      <c r="BF105" s="68">
        <f t="shared" si="23"/>
        <v>0</v>
      </c>
      <c r="BG105" s="44">
        <f>SUM(BF$14:BF105)</f>
        <v>0</v>
      </c>
      <c r="BH105" s="11">
        <f t="shared" si="24"/>
        <v>0</v>
      </c>
      <c r="BI105" s="11">
        <f t="shared" si="25"/>
        <v>92</v>
      </c>
      <c r="BT105" s="74">
        <v>61</v>
      </c>
      <c r="BU105" s="74" t="s">
        <v>246</v>
      </c>
      <c r="BV105" s="69" t="s">
        <v>2398</v>
      </c>
    </row>
    <row r="106" spans="1:7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V106" s="39" t="s">
        <v>55</v>
      </c>
      <c r="W106" s="39" t="s">
        <v>240</v>
      </c>
      <c r="AP106" s="68">
        <f t="shared" si="18"/>
        <v>0</v>
      </c>
      <c r="AQ106" s="68">
        <v>93</v>
      </c>
      <c r="AR106" s="41" t="s">
        <v>477</v>
      </c>
      <c r="AS106" s="42">
        <v>6</v>
      </c>
      <c r="AT106" s="43">
        <v>2E-3</v>
      </c>
      <c r="AU106" s="38">
        <f t="shared" si="16"/>
        <v>0</v>
      </c>
      <c r="AV106" s="68">
        <f t="shared" si="19"/>
        <v>0</v>
      </c>
      <c r="AW106" s="44">
        <f>SUM(AV$14:AV106)</f>
        <v>0</v>
      </c>
      <c r="AX106" s="11">
        <f t="shared" si="20"/>
        <v>0</v>
      </c>
      <c r="AY106" s="11">
        <f t="shared" si="21"/>
        <v>93</v>
      </c>
      <c r="AZ106" s="11">
        <f t="shared" si="22"/>
        <v>0</v>
      </c>
      <c r="BA106" s="11">
        <v>93</v>
      </c>
      <c r="BB106" s="45" t="s">
        <v>1493</v>
      </c>
      <c r="BC106" s="45">
        <v>6</v>
      </c>
      <c r="BD106" s="46">
        <v>2E-3</v>
      </c>
      <c r="BE106" s="38">
        <f t="shared" si="17"/>
        <v>0</v>
      </c>
      <c r="BF106" s="68">
        <f t="shared" si="23"/>
        <v>0</v>
      </c>
      <c r="BG106" s="44">
        <f>SUM(BF$14:BF106)</f>
        <v>0</v>
      </c>
      <c r="BH106" s="11">
        <f t="shared" si="24"/>
        <v>0</v>
      </c>
      <c r="BI106" s="11">
        <f t="shared" si="25"/>
        <v>93</v>
      </c>
      <c r="BT106" s="74">
        <v>62</v>
      </c>
      <c r="BU106" s="74" t="s">
        <v>247</v>
      </c>
      <c r="BV106" s="69" t="s">
        <v>2398</v>
      </c>
    </row>
    <row r="107" spans="1:7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V107" s="39" t="s">
        <v>56</v>
      </c>
      <c r="W107" s="39" t="s">
        <v>243</v>
      </c>
      <c r="AP107" s="68">
        <f t="shared" si="18"/>
        <v>0</v>
      </c>
      <c r="AQ107" s="68">
        <v>94</v>
      </c>
      <c r="AR107" s="41" t="s">
        <v>478</v>
      </c>
      <c r="AS107" s="42">
        <v>5</v>
      </c>
      <c r="AT107" s="43">
        <v>1.6000000000000001E-3</v>
      </c>
      <c r="AU107" s="38">
        <f t="shared" si="16"/>
        <v>0</v>
      </c>
      <c r="AV107" s="68">
        <f t="shared" si="19"/>
        <v>0</v>
      </c>
      <c r="AW107" s="44">
        <f>SUM(AV$14:AV107)</f>
        <v>0</v>
      </c>
      <c r="AX107" s="11">
        <f t="shared" si="20"/>
        <v>0</v>
      </c>
      <c r="AY107" s="11">
        <f t="shared" si="21"/>
        <v>94</v>
      </c>
      <c r="AZ107" s="11">
        <f t="shared" si="22"/>
        <v>0</v>
      </c>
      <c r="BA107" s="11">
        <v>94</v>
      </c>
      <c r="BB107" s="45" t="s">
        <v>1494</v>
      </c>
      <c r="BC107" s="45">
        <v>5</v>
      </c>
      <c r="BD107" s="46">
        <v>1.6000000000000001E-3</v>
      </c>
      <c r="BE107" s="38">
        <f t="shared" si="17"/>
        <v>0</v>
      </c>
      <c r="BF107" s="68">
        <f t="shared" si="23"/>
        <v>0</v>
      </c>
      <c r="BG107" s="44">
        <f>SUM(BF$14:BF107)</f>
        <v>0</v>
      </c>
      <c r="BH107" s="11">
        <f t="shared" si="24"/>
        <v>0</v>
      </c>
      <c r="BI107" s="11">
        <f t="shared" si="25"/>
        <v>94</v>
      </c>
      <c r="BT107" s="74">
        <v>63</v>
      </c>
      <c r="BU107" s="74" t="s">
        <v>145</v>
      </c>
      <c r="BV107" s="69" t="s">
        <v>2397</v>
      </c>
    </row>
    <row r="108" spans="1:7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V108" s="39" t="s">
        <v>57</v>
      </c>
      <c r="W108" s="39" t="s">
        <v>239</v>
      </c>
      <c r="AP108" s="68">
        <f t="shared" si="18"/>
        <v>0</v>
      </c>
      <c r="AQ108" s="68">
        <v>95</v>
      </c>
      <c r="AR108" s="41" t="s">
        <v>479</v>
      </c>
      <c r="AS108" s="42">
        <v>5</v>
      </c>
      <c r="AT108" s="43">
        <v>1.6000000000000001E-3</v>
      </c>
      <c r="AU108" s="38">
        <f t="shared" si="16"/>
        <v>0</v>
      </c>
      <c r="AV108" s="68">
        <f t="shared" si="19"/>
        <v>0</v>
      </c>
      <c r="AW108" s="44">
        <f>SUM(AV$14:AV108)</f>
        <v>0</v>
      </c>
      <c r="AX108" s="11">
        <f t="shared" si="20"/>
        <v>0</v>
      </c>
      <c r="AY108" s="11">
        <f t="shared" si="21"/>
        <v>95</v>
      </c>
      <c r="AZ108" s="11">
        <f t="shared" si="22"/>
        <v>0</v>
      </c>
      <c r="BA108" s="11">
        <v>95</v>
      </c>
      <c r="BB108" s="45" t="s">
        <v>1495</v>
      </c>
      <c r="BC108" s="45">
        <v>5</v>
      </c>
      <c r="BD108" s="46">
        <v>1.6000000000000001E-3</v>
      </c>
      <c r="BE108" s="38">
        <f t="shared" si="17"/>
        <v>0</v>
      </c>
      <c r="BF108" s="68">
        <f t="shared" si="23"/>
        <v>0</v>
      </c>
      <c r="BG108" s="44">
        <f>SUM(BF$14:BF108)</f>
        <v>0</v>
      </c>
      <c r="BH108" s="11">
        <f t="shared" si="24"/>
        <v>0</v>
      </c>
      <c r="BI108" s="11">
        <f t="shared" si="25"/>
        <v>95</v>
      </c>
      <c r="BT108" s="74">
        <v>64</v>
      </c>
      <c r="BU108" s="74" t="s">
        <v>442</v>
      </c>
      <c r="BV108" s="69" t="s">
        <v>2397</v>
      </c>
    </row>
    <row r="109" spans="1:7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V109" s="39" t="s">
        <v>480</v>
      </c>
      <c r="W109" s="39" t="s">
        <v>243</v>
      </c>
      <c r="AP109" s="68">
        <f t="shared" si="18"/>
        <v>0</v>
      </c>
      <c r="AQ109" s="68">
        <v>96</v>
      </c>
      <c r="AR109" s="41" t="s">
        <v>481</v>
      </c>
      <c r="AS109" s="42">
        <v>5</v>
      </c>
      <c r="AT109" s="43">
        <v>1.6000000000000001E-3</v>
      </c>
      <c r="AU109" s="38">
        <f t="shared" si="16"/>
        <v>0</v>
      </c>
      <c r="AV109" s="68">
        <f t="shared" si="19"/>
        <v>0</v>
      </c>
      <c r="AW109" s="44">
        <f>SUM(AV$14:AV109)</f>
        <v>0</v>
      </c>
      <c r="AX109" s="11">
        <f t="shared" si="20"/>
        <v>0</v>
      </c>
      <c r="AY109" s="11">
        <f t="shared" si="21"/>
        <v>96</v>
      </c>
      <c r="AZ109" s="11">
        <f t="shared" si="22"/>
        <v>0</v>
      </c>
      <c r="BA109" s="11">
        <v>96</v>
      </c>
      <c r="BB109" s="45" t="s">
        <v>1496</v>
      </c>
      <c r="BC109" s="45">
        <v>5</v>
      </c>
      <c r="BD109" s="46">
        <v>1.6000000000000001E-3</v>
      </c>
      <c r="BE109" s="38">
        <f t="shared" si="17"/>
        <v>0</v>
      </c>
      <c r="BF109" s="68">
        <f t="shared" si="23"/>
        <v>0</v>
      </c>
      <c r="BG109" s="44">
        <f>SUM(BF$14:BF109)</f>
        <v>0</v>
      </c>
      <c r="BH109" s="11">
        <f t="shared" si="24"/>
        <v>0</v>
      </c>
      <c r="BI109" s="11">
        <f t="shared" si="25"/>
        <v>96</v>
      </c>
      <c r="BT109" s="74">
        <v>65</v>
      </c>
      <c r="BU109" s="74" t="s">
        <v>146</v>
      </c>
      <c r="BV109" s="69" t="s">
        <v>2393</v>
      </c>
    </row>
    <row r="110" spans="1:7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V110" s="39" t="s">
        <v>58</v>
      </c>
      <c r="W110" s="39" t="s">
        <v>241</v>
      </c>
      <c r="AP110" s="68">
        <f t="shared" si="18"/>
        <v>0</v>
      </c>
      <c r="AQ110" s="68">
        <v>97</v>
      </c>
      <c r="AR110" s="41" t="s">
        <v>482</v>
      </c>
      <c r="AS110" s="42">
        <v>8</v>
      </c>
      <c r="AT110" s="43">
        <v>3.0000000000000001E-3</v>
      </c>
      <c r="AU110" s="38">
        <f t="shared" si="16"/>
        <v>0</v>
      </c>
      <c r="AV110" s="68">
        <f t="shared" si="19"/>
        <v>0</v>
      </c>
      <c r="AW110" s="44">
        <f>SUM(AV$14:AV110)</f>
        <v>0</v>
      </c>
      <c r="AX110" s="11">
        <f t="shared" si="20"/>
        <v>0</v>
      </c>
      <c r="AY110" s="11">
        <f t="shared" si="21"/>
        <v>97</v>
      </c>
      <c r="AZ110" s="11">
        <f t="shared" si="22"/>
        <v>0</v>
      </c>
      <c r="BA110" s="11">
        <v>97</v>
      </c>
      <c r="BB110" s="45" t="s">
        <v>1497</v>
      </c>
      <c r="BC110" s="45">
        <v>8</v>
      </c>
      <c r="BD110" s="46">
        <v>3.0000000000000001E-3</v>
      </c>
      <c r="BE110" s="38">
        <f t="shared" si="17"/>
        <v>0</v>
      </c>
      <c r="BF110" s="68">
        <f t="shared" si="23"/>
        <v>0</v>
      </c>
      <c r="BG110" s="44">
        <f>SUM(BF$14:BF110)</f>
        <v>0</v>
      </c>
      <c r="BH110" s="11">
        <f t="shared" si="24"/>
        <v>0</v>
      </c>
      <c r="BI110" s="11">
        <f t="shared" si="25"/>
        <v>97</v>
      </c>
      <c r="BT110" s="74">
        <v>66</v>
      </c>
      <c r="BU110" s="74" t="s">
        <v>249</v>
      </c>
      <c r="BV110" s="69" t="s">
        <v>2397</v>
      </c>
    </row>
    <row r="111" spans="1:7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V111" s="39" t="s">
        <v>59</v>
      </c>
      <c r="W111" s="39" t="s">
        <v>240</v>
      </c>
      <c r="AP111" s="68">
        <f t="shared" si="18"/>
        <v>0</v>
      </c>
      <c r="AQ111" s="68">
        <v>98</v>
      </c>
      <c r="AR111" s="41" t="s">
        <v>483</v>
      </c>
      <c r="AS111" s="42">
        <v>5</v>
      </c>
      <c r="AT111" s="43">
        <v>1.6000000000000001E-3</v>
      </c>
      <c r="AU111" s="38">
        <f t="shared" si="16"/>
        <v>0</v>
      </c>
      <c r="AV111" s="68">
        <f t="shared" si="19"/>
        <v>0</v>
      </c>
      <c r="AW111" s="44">
        <f>SUM(AV$14:AV111)</f>
        <v>0</v>
      </c>
      <c r="AX111" s="11">
        <f t="shared" si="20"/>
        <v>0</v>
      </c>
      <c r="AY111" s="11">
        <f t="shared" si="21"/>
        <v>98</v>
      </c>
      <c r="AZ111" s="11">
        <f t="shared" si="22"/>
        <v>0</v>
      </c>
      <c r="BA111" s="11">
        <v>98</v>
      </c>
      <c r="BB111" s="45" t="s">
        <v>1498</v>
      </c>
      <c r="BC111" s="45">
        <v>5</v>
      </c>
      <c r="BD111" s="46">
        <v>1.6000000000000001E-3</v>
      </c>
      <c r="BE111" s="38">
        <f t="shared" si="17"/>
        <v>0</v>
      </c>
      <c r="BF111" s="68">
        <f t="shared" si="23"/>
        <v>0</v>
      </c>
      <c r="BG111" s="44">
        <f>SUM(BF$14:BF111)</f>
        <v>0</v>
      </c>
      <c r="BH111" s="11">
        <f t="shared" si="24"/>
        <v>0</v>
      </c>
      <c r="BI111" s="11">
        <f t="shared" si="25"/>
        <v>98</v>
      </c>
      <c r="BT111" s="74">
        <v>67</v>
      </c>
      <c r="BU111" s="74" t="s">
        <v>445</v>
      </c>
      <c r="BV111" s="69" t="s">
        <v>2398</v>
      </c>
    </row>
    <row r="112" spans="1:7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V112" s="39" t="s">
        <v>60</v>
      </c>
      <c r="W112" s="39" t="s">
        <v>241</v>
      </c>
      <c r="AP112" s="68">
        <f t="shared" si="18"/>
        <v>0</v>
      </c>
      <c r="AQ112" s="68">
        <v>99</v>
      </c>
      <c r="AR112" s="41" t="s">
        <v>148</v>
      </c>
      <c r="AS112" s="42">
        <v>10</v>
      </c>
      <c r="AT112" s="43">
        <v>4.0000000000000001E-3</v>
      </c>
      <c r="AU112" s="38">
        <f t="shared" si="16"/>
        <v>0</v>
      </c>
      <c r="AV112" s="68">
        <f t="shared" si="19"/>
        <v>0</v>
      </c>
      <c r="AW112" s="44">
        <f>SUM(AV$14:AV112)</f>
        <v>0</v>
      </c>
      <c r="AX112" s="11">
        <f t="shared" si="20"/>
        <v>0</v>
      </c>
      <c r="AY112" s="11">
        <f t="shared" si="21"/>
        <v>99</v>
      </c>
      <c r="AZ112" s="11">
        <f t="shared" si="22"/>
        <v>0</v>
      </c>
      <c r="BA112" s="11">
        <v>99</v>
      </c>
      <c r="BB112" s="45" t="s">
        <v>148</v>
      </c>
      <c r="BC112" s="45">
        <v>10</v>
      </c>
      <c r="BD112" s="46">
        <v>4.0000000000000001E-3</v>
      </c>
      <c r="BE112" s="38">
        <f t="shared" si="17"/>
        <v>0</v>
      </c>
      <c r="BF112" s="68">
        <f t="shared" si="23"/>
        <v>0</v>
      </c>
      <c r="BG112" s="44">
        <f>SUM(BF$14:BF112)</f>
        <v>0</v>
      </c>
      <c r="BH112" s="11">
        <f t="shared" si="24"/>
        <v>0</v>
      </c>
      <c r="BI112" s="11">
        <f t="shared" si="25"/>
        <v>99</v>
      </c>
      <c r="BT112" s="74">
        <v>68</v>
      </c>
      <c r="BU112" s="74" t="s">
        <v>447</v>
      </c>
      <c r="BV112" s="69" t="s">
        <v>2398</v>
      </c>
    </row>
    <row r="113" spans="1:7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V113" s="39" t="s">
        <v>61</v>
      </c>
      <c r="W113" s="39" t="s">
        <v>241</v>
      </c>
      <c r="AP113" s="68">
        <f t="shared" si="18"/>
        <v>0</v>
      </c>
      <c r="AQ113" s="68">
        <v>100</v>
      </c>
      <c r="AR113" s="41" t="s">
        <v>149</v>
      </c>
      <c r="AS113" s="42">
        <v>5</v>
      </c>
      <c r="AT113" s="43">
        <v>1.6000000000000001E-3</v>
      </c>
      <c r="AU113" s="38">
        <f t="shared" si="16"/>
        <v>0</v>
      </c>
      <c r="AV113" s="68">
        <f t="shared" si="19"/>
        <v>0</v>
      </c>
      <c r="AW113" s="44">
        <f>SUM(AV$14:AV113)</f>
        <v>0</v>
      </c>
      <c r="AX113" s="11">
        <f t="shared" si="20"/>
        <v>0</v>
      </c>
      <c r="AY113" s="11">
        <f t="shared" si="21"/>
        <v>100</v>
      </c>
      <c r="AZ113" s="11">
        <f t="shared" si="22"/>
        <v>0</v>
      </c>
      <c r="BA113" s="11">
        <v>100</v>
      </c>
      <c r="BB113" s="45" t="s">
        <v>149</v>
      </c>
      <c r="BC113" s="45">
        <v>5</v>
      </c>
      <c r="BD113" s="46">
        <v>1.6000000000000001E-3</v>
      </c>
      <c r="BE113" s="38">
        <f t="shared" si="17"/>
        <v>0</v>
      </c>
      <c r="BF113" s="68">
        <f t="shared" si="23"/>
        <v>0</v>
      </c>
      <c r="BG113" s="44">
        <f>SUM(BF$14:BF113)</f>
        <v>0</v>
      </c>
      <c r="BH113" s="11">
        <f t="shared" si="24"/>
        <v>0</v>
      </c>
      <c r="BI113" s="11">
        <f t="shared" si="25"/>
        <v>100</v>
      </c>
      <c r="BT113" s="74">
        <v>69</v>
      </c>
      <c r="BU113" s="74" t="s">
        <v>147</v>
      </c>
      <c r="BV113" s="69" t="s">
        <v>2398</v>
      </c>
    </row>
    <row r="114" spans="1:7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V114" s="39" t="s">
        <v>62</v>
      </c>
      <c r="W114" s="39" t="s">
        <v>241</v>
      </c>
      <c r="AP114" s="68">
        <f t="shared" si="18"/>
        <v>0</v>
      </c>
      <c r="AQ114" s="68">
        <v>101</v>
      </c>
      <c r="AR114" s="41" t="s">
        <v>150</v>
      </c>
      <c r="AS114" s="42">
        <v>5</v>
      </c>
      <c r="AT114" s="43">
        <v>1.6000000000000001E-3</v>
      </c>
      <c r="AU114" s="38">
        <f t="shared" si="16"/>
        <v>0</v>
      </c>
      <c r="AV114" s="68">
        <f t="shared" si="19"/>
        <v>0</v>
      </c>
      <c r="AW114" s="44">
        <f>SUM(AV$14:AV114)</f>
        <v>0</v>
      </c>
      <c r="AX114" s="11">
        <f t="shared" si="20"/>
        <v>0</v>
      </c>
      <c r="AY114" s="11">
        <f t="shared" si="21"/>
        <v>101</v>
      </c>
      <c r="AZ114" s="11">
        <f t="shared" si="22"/>
        <v>0</v>
      </c>
      <c r="BA114" s="11">
        <v>101</v>
      </c>
      <c r="BB114" s="45" t="s">
        <v>150</v>
      </c>
      <c r="BC114" s="45">
        <v>5</v>
      </c>
      <c r="BD114" s="46">
        <v>1.6000000000000001E-3</v>
      </c>
      <c r="BE114" s="38">
        <f t="shared" si="17"/>
        <v>0</v>
      </c>
      <c r="BF114" s="68">
        <f t="shared" si="23"/>
        <v>0</v>
      </c>
      <c r="BG114" s="44">
        <f>SUM(BF$14:BF114)</f>
        <v>0</v>
      </c>
      <c r="BH114" s="11">
        <f t="shared" si="24"/>
        <v>0</v>
      </c>
      <c r="BI114" s="11">
        <f t="shared" si="25"/>
        <v>101</v>
      </c>
      <c r="BT114" s="74">
        <v>70</v>
      </c>
      <c r="BU114" s="74" t="s">
        <v>448</v>
      </c>
      <c r="BV114" s="69" t="s">
        <v>2395</v>
      </c>
    </row>
    <row r="115" spans="1:7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V115" s="39" t="s">
        <v>63</v>
      </c>
      <c r="W115" s="39" t="s">
        <v>241</v>
      </c>
      <c r="AP115" s="68">
        <f t="shared" si="18"/>
        <v>0</v>
      </c>
      <c r="AQ115" s="68">
        <v>102</v>
      </c>
      <c r="AR115" s="41" t="s">
        <v>253</v>
      </c>
      <c r="AS115" s="42">
        <v>5</v>
      </c>
      <c r="AT115" s="43">
        <v>1.6000000000000001E-3</v>
      </c>
      <c r="AU115" s="38">
        <f t="shared" si="16"/>
        <v>0</v>
      </c>
      <c r="AV115" s="68">
        <f t="shared" si="19"/>
        <v>0</v>
      </c>
      <c r="AW115" s="44">
        <f>SUM(AV$14:AV115)</f>
        <v>0</v>
      </c>
      <c r="AX115" s="11">
        <f t="shared" si="20"/>
        <v>0</v>
      </c>
      <c r="AY115" s="11">
        <f t="shared" si="21"/>
        <v>102</v>
      </c>
      <c r="AZ115" s="11">
        <f t="shared" si="22"/>
        <v>0</v>
      </c>
      <c r="BA115" s="11">
        <v>102</v>
      </c>
      <c r="BB115" s="45" t="s">
        <v>1499</v>
      </c>
      <c r="BC115" s="45">
        <v>5</v>
      </c>
      <c r="BD115" s="46">
        <v>1.6000000000000001E-3</v>
      </c>
      <c r="BE115" s="38">
        <f t="shared" si="17"/>
        <v>0</v>
      </c>
      <c r="BF115" s="68">
        <f t="shared" si="23"/>
        <v>0</v>
      </c>
      <c r="BG115" s="44">
        <f>SUM(BF$14:BF115)</f>
        <v>0</v>
      </c>
      <c r="BH115" s="11">
        <f t="shared" si="24"/>
        <v>0</v>
      </c>
      <c r="BI115" s="11">
        <f t="shared" si="25"/>
        <v>102</v>
      </c>
      <c r="BT115" s="74">
        <v>71</v>
      </c>
      <c r="BU115" s="74" t="s">
        <v>449</v>
      </c>
      <c r="BV115" s="69" t="s">
        <v>2397</v>
      </c>
    </row>
    <row r="116" spans="1:7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V116" s="39" t="s">
        <v>484</v>
      </c>
      <c r="W116" s="39" t="s">
        <v>241</v>
      </c>
      <c r="AP116" s="68">
        <f t="shared" si="18"/>
        <v>0</v>
      </c>
      <c r="AQ116" s="68">
        <v>103</v>
      </c>
      <c r="AR116" s="41" t="s">
        <v>485</v>
      </c>
      <c r="AS116" s="42">
        <v>2</v>
      </c>
      <c r="AT116" s="43">
        <v>5.0000000000000001E-4</v>
      </c>
      <c r="AU116" s="38">
        <f t="shared" si="16"/>
        <v>0</v>
      </c>
      <c r="AV116" s="68">
        <f t="shared" si="19"/>
        <v>0</v>
      </c>
      <c r="AW116" s="44">
        <f>SUM(AV$14:AV116)</f>
        <v>0</v>
      </c>
      <c r="AX116" s="11">
        <f t="shared" si="20"/>
        <v>0</v>
      </c>
      <c r="AY116" s="11">
        <f t="shared" si="21"/>
        <v>103</v>
      </c>
      <c r="AZ116" s="11">
        <f t="shared" si="22"/>
        <v>0</v>
      </c>
      <c r="BA116" s="11">
        <v>103</v>
      </c>
      <c r="BB116" s="45" t="s">
        <v>1500</v>
      </c>
      <c r="BC116" s="45">
        <v>2</v>
      </c>
      <c r="BD116" s="46">
        <v>5.0000000000000001E-4</v>
      </c>
      <c r="BE116" s="38">
        <f t="shared" si="17"/>
        <v>0</v>
      </c>
      <c r="BF116" s="68">
        <f t="shared" si="23"/>
        <v>0</v>
      </c>
      <c r="BG116" s="44">
        <f>SUM(BF$14:BF116)</f>
        <v>0</v>
      </c>
      <c r="BH116" s="11">
        <f t="shared" si="24"/>
        <v>0</v>
      </c>
      <c r="BI116" s="11">
        <f t="shared" si="25"/>
        <v>103</v>
      </c>
      <c r="BT116" s="74">
        <v>72</v>
      </c>
      <c r="BU116" s="74" t="s">
        <v>450</v>
      </c>
      <c r="BV116" s="69" t="s">
        <v>2408</v>
      </c>
    </row>
    <row r="117" spans="1:7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V117" s="39" t="s">
        <v>486</v>
      </c>
      <c r="W117" s="39" t="s">
        <v>239</v>
      </c>
      <c r="AP117" s="68">
        <f t="shared" si="18"/>
        <v>0</v>
      </c>
      <c r="AQ117" s="68">
        <v>104</v>
      </c>
      <c r="AR117" s="41" t="s">
        <v>487</v>
      </c>
      <c r="AS117" s="42">
        <v>4</v>
      </c>
      <c r="AT117" s="43">
        <v>1.1999999999999999E-3</v>
      </c>
      <c r="AU117" s="38">
        <f t="shared" si="16"/>
        <v>0</v>
      </c>
      <c r="AV117" s="68">
        <f t="shared" si="19"/>
        <v>0</v>
      </c>
      <c r="AW117" s="44">
        <f>SUM(AV$14:AV117)</f>
        <v>0</v>
      </c>
      <c r="AX117" s="11">
        <f t="shared" si="20"/>
        <v>0</v>
      </c>
      <c r="AY117" s="11">
        <f t="shared" si="21"/>
        <v>104</v>
      </c>
      <c r="AZ117" s="11">
        <f t="shared" si="22"/>
        <v>0</v>
      </c>
      <c r="BA117" s="11">
        <v>104</v>
      </c>
      <c r="BB117" s="45" t="s">
        <v>1501</v>
      </c>
      <c r="BC117" s="45">
        <v>4</v>
      </c>
      <c r="BD117" s="46">
        <v>1.1999999999999999E-3</v>
      </c>
      <c r="BE117" s="38">
        <f t="shared" si="17"/>
        <v>0</v>
      </c>
      <c r="BF117" s="68">
        <f t="shared" si="23"/>
        <v>0</v>
      </c>
      <c r="BG117" s="44">
        <f>SUM(BF$14:BF117)</f>
        <v>0</v>
      </c>
      <c r="BH117" s="11">
        <f t="shared" si="24"/>
        <v>0</v>
      </c>
      <c r="BI117" s="11">
        <f t="shared" si="25"/>
        <v>104</v>
      </c>
      <c r="BT117" s="74">
        <v>73</v>
      </c>
      <c r="BU117" s="74" t="s">
        <v>451</v>
      </c>
      <c r="BV117" s="69" t="s">
        <v>2395</v>
      </c>
    </row>
    <row r="118" spans="1:7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V118" s="39" t="s">
        <v>64</v>
      </c>
      <c r="W118" s="39" t="s">
        <v>243</v>
      </c>
      <c r="AP118" s="68">
        <f t="shared" si="18"/>
        <v>0</v>
      </c>
      <c r="AQ118" s="68">
        <v>105</v>
      </c>
      <c r="AR118" s="41" t="s">
        <v>151</v>
      </c>
      <c r="AS118" s="42">
        <v>7</v>
      </c>
      <c r="AT118" s="43">
        <v>2.5000000000000001E-3</v>
      </c>
      <c r="AU118" s="38">
        <f t="shared" si="16"/>
        <v>0</v>
      </c>
      <c r="AV118" s="68">
        <f t="shared" si="19"/>
        <v>0</v>
      </c>
      <c r="AW118" s="44">
        <f>SUM(AV$14:AV118)</f>
        <v>0</v>
      </c>
      <c r="AX118" s="11">
        <f t="shared" si="20"/>
        <v>0</v>
      </c>
      <c r="AY118" s="11">
        <f t="shared" si="21"/>
        <v>105</v>
      </c>
      <c r="AZ118" s="11">
        <f t="shared" si="22"/>
        <v>0</v>
      </c>
      <c r="BA118" s="11">
        <v>105</v>
      </c>
      <c r="BB118" s="45" t="s">
        <v>151</v>
      </c>
      <c r="BC118" s="45">
        <v>7</v>
      </c>
      <c r="BD118" s="46">
        <v>2.5000000000000001E-3</v>
      </c>
      <c r="BE118" s="38">
        <f t="shared" si="17"/>
        <v>0</v>
      </c>
      <c r="BF118" s="68">
        <f t="shared" si="23"/>
        <v>0</v>
      </c>
      <c r="BG118" s="44">
        <f>SUM(BF$14:BF118)</f>
        <v>0</v>
      </c>
      <c r="BH118" s="11">
        <f t="shared" si="24"/>
        <v>0</v>
      </c>
      <c r="BI118" s="11">
        <f t="shared" si="25"/>
        <v>105</v>
      </c>
      <c r="BT118" s="74">
        <v>74</v>
      </c>
      <c r="BU118" s="74" t="s">
        <v>453</v>
      </c>
      <c r="BV118" s="69" t="s">
        <v>2398</v>
      </c>
    </row>
    <row r="119" spans="1:7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V119" s="39" t="s">
        <v>65</v>
      </c>
      <c r="W119" s="39" t="s">
        <v>241</v>
      </c>
      <c r="AP119" s="68">
        <f t="shared" si="18"/>
        <v>0</v>
      </c>
      <c r="AQ119" s="68">
        <v>106</v>
      </c>
      <c r="AR119" s="41" t="s">
        <v>254</v>
      </c>
      <c r="AS119" s="42">
        <v>7</v>
      </c>
      <c r="AT119" s="43">
        <v>2.5000000000000001E-3</v>
      </c>
      <c r="AU119" s="38">
        <f t="shared" si="16"/>
        <v>0</v>
      </c>
      <c r="AV119" s="68">
        <f t="shared" si="19"/>
        <v>0</v>
      </c>
      <c r="AW119" s="44">
        <f>SUM(AV$14:AV119)</f>
        <v>0</v>
      </c>
      <c r="AX119" s="11">
        <f t="shared" si="20"/>
        <v>0</v>
      </c>
      <c r="AY119" s="11">
        <f t="shared" si="21"/>
        <v>106</v>
      </c>
      <c r="AZ119" s="11">
        <f t="shared" si="22"/>
        <v>0</v>
      </c>
      <c r="BA119" s="11">
        <v>106</v>
      </c>
      <c r="BB119" s="45" t="s">
        <v>1502</v>
      </c>
      <c r="BC119" s="45">
        <v>7</v>
      </c>
      <c r="BD119" s="46">
        <v>2.5000000000000001E-3</v>
      </c>
      <c r="BE119" s="38">
        <f t="shared" si="17"/>
        <v>0</v>
      </c>
      <c r="BF119" s="68">
        <f t="shared" si="23"/>
        <v>0</v>
      </c>
      <c r="BG119" s="44">
        <f>SUM(BF$14:BF119)</f>
        <v>0</v>
      </c>
      <c r="BH119" s="11">
        <f t="shared" si="24"/>
        <v>0</v>
      </c>
      <c r="BI119" s="11">
        <f t="shared" si="25"/>
        <v>106</v>
      </c>
      <c r="BT119" s="74">
        <v>75</v>
      </c>
      <c r="BU119" s="74" t="s">
        <v>454</v>
      </c>
      <c r="BV119" s="69" t="s">
        <v>2395</v>
      </c>
    </row>
    <row r="120" spans="1:7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V120" s="39" t="s">
        <v>488</v>
      </c>
      <c r="W120" s="39" t="s">
        <v>241</v>
      </c>
      <c r="AP120" s="68">
        <f t="shared" si="18"/>
        <v>0</v>
      </c>
      <c r="AQ120" s="68">
        <v>107</v>
      </c>
      <c r="AR120" s="41" t="s">
        <v>489</v>
      </c>
      <c r="AS120" s="42">
        <v>3</v>
      </c>
      <c r="AT120" s="43">
        <v>8.0000000000000004E-4</v>
      </c>
      <c r="AU120" s="38">
        <f t="shared" si="16"/>
        <v>0</v>
      </c>
      <c r="AV120" s="68">
        <f t="shared" si="19"/>
        <v>0</v>
      </c>
      <c r="AW120" s="44">
        <f>SUM(AV$14:AV120)</f>
        <v>0</v>
      </c>
      <c r="AX120" s="11">
        <f t="shared" si="20"/>
        <v>0</v>
      </c>
      <c r="AY120" s="11">
        <f t="shared" si="21"/>
        <v>107</v>
      </c>
      <c r="AZ120" s="11">
        <f t="shared" si="22"/>
        <v>0</v>
      </c>
      <c r="BA120" s="11">
        <v>107</v>
      </c>
      <c r="BB120" s="45" t="s">
        <v>1503</v>
      </c>
      <c r="BC120" s="45">
        <v>3</v>
      </c>
      <c r="BD120" s="46">
        <v>8.0000000000000004E-4</v>
      </c>
      <c r="BE120" s="38">
        <f t="shared" si="17"/>
        <v>0</v>
      </c>
      <c r="BF120" s="68">
        <f t="shared" si="23"/>
        <v>0</v>
      </c>
      <c r="BG120" s="44">
        <f>SUM(BF$14:BF120)</f>
        <v>0</v>
      </c>
      <c r="BH120" s="11">
        <f t="shared" si="24"/>
        <v>0</v>
      </c>
      <c r="BI120" s="11">
        <f t="shared" si="25"/>
        <v>107</v>
      </c>
      <c r="BT120" s="74">
        <v>76</v>
      </c>
      <c r="BU120" s="74" t="s">
        <v>455</v>
      </c>
      <c r="BV120" s="69" t="s">
        <v>2398</v>
      </c>
    </row>
    <row r="121" spans="1:7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V121" s="39" t="s">
        <v>66</v>
      </c>
      <c r="W121" s="39" t="s">
        <v>240</v>
      </c>
      <c r="AP121" s="68">
        <f t="shared" si="18"/>
        <v>0</v>
      </c>
      <c r="AQ121" s="68">
        <v>108</v>
      </c>
      <c r="AR121" s="41" t="s">
        <v>490</v>
      </c>
      <c r="AS121" s="42">
        <v>5</v>
      </c>
      <c r="AT121" s="43">
        <v>1.6000000000000001E-3</v>
      </c>
      <c r="AU121" s="38">
        <f t="shared" si="16"/>
        <v>0</v>
      </c>
      <c r="AV121" s="68">
        <f t="shared" si="19"/>
        <v>0</v>
      </c>
      <c r="AW121" s="44">
        <f>SUM(AV$14:AV121)</f>
        <v>0</v>
      </c>
      <c r="AX121" s="11">
        <f t="shared" si="20"/>
        <v>0</v>
      </c>
      <c r="AY121" s="11">
        <f t="shared" si="21"/>
        <v>108</v>
      </c>
      <c r="AZ121" s="11">
        <f t="shared" si="22"/>
        <v>0</v>
      </c>
      <c r="BA121" s="11">
        <v>108</v>
      </c>
      <c r="BB121" s="45" t="s">
        <v>1504</v>
      </c>
      <c r="BC121" s="45">
        <v>5</v>
      </c>
      <c r="BD121" s="46">
        <v>1.6000000000000001E-3</v>
      </c>
      <c r="BE121" s="38">
        <f t="shared" si="17"/>
        <v>0</v>
      </c>
      <c r="BF121" s="68">
        <f t="shared" si="23"/>
        <v>0</v>
      </c>
      <c r="BG121" s="44">
        <f>SUM(BF$14:BF121)</f>
        <v>0</v>
      </c>
      <c r="BH121" s="11">
        <f t="shared" si="24"/>
        <v>0</v>
      </c>
      <c r="BI121" s="11">
        <f t="shared" si="25"/>
        <v>108</v>
      </c>
      <c r="BT121" s="74">
        <v>77</v>
      </c>
      <c r="BU121" s="74" t="s">
        <v>457</v>
      </c>
      <c r="BV121" s="69" t="s">
        <v>2395</v>
      </c>
    </row>
    <row r="122" spans="1:7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V122" s="39" t="s">
        <v>67</v>
      </c>
      <c r="W122" s="39" t="s">
        <v>240</v>
      </c>
      <c r="AP122" s="68">
        <f t="shared" si="18"/>
        <v>0</v>
      </c>
      <c r="AQ122" s="68">
        <v>109</v>
      </c>
      <c r="AR122" s="41" t="s">
        <v>491</v>
      </c>
      <c r="AS122" s="42">
        <v>7</v>
      </c>
      <c r="AT122" s="43">
        <v>2.5000000000000001E-3</v>
      </c>
      <c r="AU122" s="38">
        <f t="shared" si="16"/>
        <v>0</v>
      </c>
      <c r="AV122" s="68">
        <f t="shared" si="19"/>
        <v>0</v>
      </c>
      <c r="AW122" s="44">
        <f>SUM(AV$14:AV122)</f>
        <v>0</v>
      </c>
      <c r="AX122" s="11">
        <f t="shared" si="20"/>
        <v>0</v>
      </c>
      <c r="AY122" s="11">
        <f t="shared" si="21"/>
        <v>109</v>
      </c>
      <c r="AZ122" s="11">
        <f t="shared" si="22"/>
        <v>0</v>
      </c>
      <c r="BA122" s="11">
        <v>109</v>
      </c>
      <c r="BB122" s="45" t="s">
        <v>1505</v>
      </c>
      <c r="BC122" s="45">
        <v>7</v>
      </c>
      <c r="BD122" s="46">
        <v>2.5000000000000001E-3</v>
      </c>
      <c r="BE122" s="38">
        <f t="shared" si="17"/>
        <v>0</v>
      </c>
      <c r="BF122" s="68">
        <f t="shared" si="23"/>
        <v>0</v>
      </c>
      <c r="BG122" s="44">
        <f>SUM(BF$14:BF122)</f>
        <v>0</v>
      </c>
      <c r="BH122" s="11">
        <f t="shared" si="24"/>
        <v>0</v>
      </c>
      <c r="BI122" s="11">
        <f t="shared" si="25"/>
        <v>109</v>
      </c>
      <c r="BT122" s="74">
        <v>78</v>
      </c>
      <c r="BU122" s="74" t="s">
        <v>458</v>
      </c>
      <c r="BV122" s="69" t="s">
        <v>2394</v>
      </c>
    </row>
    <row r="123" spans="1:7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V123" s="39" t="s">
        <v>492</v>
      </c>
      <c r="W123" s="39" t="s">
        <v>243</v>
      </c>
      <c r="AP123" s="68">
        <f t="shared" si="18"/>
        <v>0</v>
      </c>
      <c r="AQ123" s="68">
        <v>110</v>
      </c>
      <c r="AR123" s="41" t="s">
        <v>493</v>
      </c>
      <c r="AS123" s="42">
        <v>2</v>
      </c>
      <c r="AT123" s="43">
        <v>5.0000000000000001E-4</v>
      </c>
      <c r="AU123" s="38">
        <f t="shared" si="16"/>
        <v>0</v>
      </c>
      <c r="AV123" s="68">
        <f t="shared" si="19"/>
        <v>0</v>
      </c>
      <c r="AW123" s="44">
        <f>SUM(AV$14:AV123)</f>
        <v>0</v>
      </c>
      <c r="AX123" s="11">
        <f t="shared" si="20"/>
        <v>0</v>
      </c>
      <c r="AY123" s="11">
        <f t="shared" si="21"/>
        <v>110</v>
      </c>
      <c r="AZ123" s="11">
        <f t="shared" si="22"/>
        <v>0</v>
      </c>
      <c r="BA123" s="11">
        <v>110</v>
      </c>
      <c r="BB123" s="45" t="s">
        <v>1506</v>
      </c>
      <c r="BC123" s="45">
        <v>2</v>
      </c>
      <c r="BD123" s="46">
        <v>5.0000000000000001E-4</v>
      </c>
      <c r="BE123" s="38">
        <f t="shared" si="17"/>
        <v>0</v>
      </c>
      <c r="BF123" s="68">
        <f t="shared" si="23"/>
        <v>0</v>
      </c>
      <c r="BG123" s="44">
        <f>SUM(BF$14:BF123)</f>
        <v>0</v>
      </c>
      <c r="BH123" s="11">
        <f t="shared" si="24"/>
        <v>0</v>
      </c>
      <c r="BI123" s="11">
        <f t="shared" si="25"/>
        <v>110</v>
      </c>
      <c r="BT123" s="74">
        <v>79</v>
      </c>
      <c r="BU123" s="74" t="s">
        <v>459</v>
      </c>
      <c r="BV123" s="69" t="s">
        <v>2389</v>
      </c>
    </row>
    <row r="124" spans="1:7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V124" s="39" t="s">
        <v>68</v>
      </c>
      <c r="W124" s="39" t="s">
        <v>240</v>
      </c>
      <c r="AP124" s="68">
        <f t="shared" si="18"/>
        <v>0</v>
      </c>
      <c r="AQ124" s="68">
        <v>111</v>
      </c>
      <c r="AR124" s="41" t="s">
        <v>494</v>
      </c>
      <c r="AS124" s="42">
        <v>5</v>
      </c>
      <c r="AT124" s="43">
        <v>1.6000000000000001E-3</v>
      </c>
      <c r="AU124" s="38">
        <f t="shared" si="16"/>
        <v>0</v>
      </c>
      <c r="AV124" s="68">
        <f t="shared" si="19"/>
        <v>0</v>
      </c>
      <c r="AW124" s="44">
        <f>SUM(AV$14:AV124)</f>
        <v>0</v>
      </c>
      <c r="AX124" s="11">
        <f t="shared" si="20"/>
        <v>0</v>
      </c>
      <c r="AY124" s="11">
        <f t="shared" si="21"/>
        <v>111</v>
      </c>
      <c r="AZ124" s="11">
        <f t="shared" si="22"/>
        <v>0</v>
      </c>
      <c r="BA124" s="11">
        <v>111</v>
      </c>
      <c r="BB124" s="45" t="s">
        <v>1507</v>
      </c>
      <c r="BC124" s="45">
        <v>5</v>
      </c>
      <c r="BD124" s="46">
        <v>1.6000000000000001E-3</v>
      </c>
      <c r="BE124" s="38">
        <f t="shared" si="17"/>
        <v>0</v>
      </c>
      <c r="BF124" s="68">
        <f t="shared" si="23"/>
        <v>0</v>
      </c>
      <c r="BG124" s="44">
        <f>SUM(BF$14:BF124)</f>
        <v>0</v>
      </c>
      <c r="BH124" s="11">
        <f t="shared" si="24"/>
        <v>0</v>
      </c>
      <c r="BI124" s="11">
        <f t="shared" si="25"/>
        <v>111</v>
      </c>
      <c r="BT124" s="74">
        <v>80</v>
      </c>
      <c r="BU124" s="74" t="s">
        <v>460</v>
      </c>
      <c r="BV124" s="69" t="s">
        <v>2409</v>
      </c>
    </row>
    <row r="125" spans="1:7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V125" s="39" t="s">
        <v>69</v>
      </c>
      <c r="W125" s="39" t="s">
        <v>240</v>
      </c>
      <c r="AP125" s="68">
        <f t="shared" si="18"/>
        <v>0</v>
      </c>
      <c r="AQ125" s="68">
        <v>112</v>
      </c>
      <c r="AR125" s="41" t="s">
        <v>495</v>
      </c>
      <c r="AS125" s="42">
        <v>5</v>
      </c>
      <c r="AT125" s="43">
        <v>1.6000000000000001E-3</v>
      </c>
      <c r="AU125" s="38">
        <f t="shared" si="16"/>
        <v>0</v>
      </c>
      <c r="AV125" s="68">
        <f t="shared" si="19"/>
        <v>0</v>
      </c>
      <c r="AW125" s="44">
        <f>SUM(AV$14:AV125)</f>
        <v>0</v>
      </c>
      <c r="AX125" s="11">
        <f t="shared" si="20"/>
        <v>0</v>
      </c>
      <c r="AY125" s="11">
        <f t="shared" si="21"/>
        <v>112</v>
      </c>
      <c r="AZ125" s="11">
        <f t="shared" si="22"/>
        <v>0</v>
      </c>
      <c r="BA125" s="11">
        <v>112</v>
      </c>
      <c r="BB125" s="45" t="s">
        <v>1508</v>
      </c>
      <c r="BC125" s="45">
        <v>5</v>
      </c>
      <c r="BD125" s="46">
        <v>1.6000000000000001E-3</v>
      </c>
      <c r="BE125" s="38">
        <f t="shared" si="17"/>
        <v>0</v>
      </c>
      <c r="BF125" s="68">
        <f t="shared" si="23"/>
        <v>0</v>
      </c>
      <c r="BG125" s="44">
        <f>SUM(BF$14:BF125)</f>
        <v>0</v>
      </c>
      <c r="BH125" s="11">
        <f t="shared" si="24"/>
        <v>0</v>
      </c>
      <c r="BI125" s="11">
        <f t="shared" si="25"/>
        <v>112</v>
      </c>
      <c r="BT125" s="74">
        <v>81</v>
      </c>
      <c r="BU125" s="74" t="s">
        <v>462</v>
      </c>
      <c r="BV125" s="69" t="s">
        <v>2409</v>
      </c>
    </row>
    <row r="126" spans="1:7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V126" s="39" t="s">
        <v>496</v>
      </c>
      <c r="W126" s="39" t="s">
        <v>243</v>
      </c>
      <c r="AP126" s="68">
        <f t="shared" si="18"/>
        <v>0</v>
      </c>
      <c r="AQ126" s="68">
        <v>113</v>
      </c>
      <c r="AR126" s="41" t="s">
        <v>497</v>
      </c>
      <c r="AS126" s="42">
        <v>5</v>
      </c>
      <c r="AT126" s="43">
        <v>1.6000000000000001E-3</v>
      </c>
      <c r="AU126" s="38">
        <f t="shared" si="16"/>
        <v>0</v>
      </c>
      <c r="AV126" s="68">
        <f t="shared" si="19"/>
        <v>0</v>
      </c>
      <c r="AW126" s="44">
        <f>SUM(AV$14:AV126)</f>
        <v>0</v>
      </c>
      <c r="AX126" s="11">
        <f t="shared" si="20"/>
        <v>0</v>
      </c>
      <c r="AY126" s="11">
        <f t="shared" si="21"/>
        <v>113</v>
      </c>
      <c r="AZ126" s="11">
        <f t="shared" si="22"/>
        <v>0</v>
      </c>
      <c r="BA126" s="11">
        <v>113</v>
      </c>
      <c r="BB126" s="45" t="s">
        <v>1509</v>
      </c>
      <c r="BC126" s="45">
        <v>5</v>
      </c>
      <c r="BD126" s="46">
        <v>1.6000000000000001E-3</v>
      </c>
      <c r="BE126" s="38">
        <f t="shared" si="17"/>
        <v>0</v>
      </c>
      <c r="BF126" s="68">
        <f t="shared" si="23"/>
        <v>0</v>
      </c>
      <c r="BG126" s="44">
        <f>SUM(BF$14:BF126)</f>
        <v>0</v>
      </c>
      <c r="BH126" s="11">
        <f t="shared" si="24"/>
        <v>0</v>
      </c>
      <c r="BI126" s="11">
        <f t="shared" si="25"/>
        <v>113</v>
      </c>
      <c r="BT126" s="74">
        <v>82</v>
      </c>
      <c r="BU126" s="74" t="s">
        <v>463</v>
      </c>
      <c r="BV126" s="69" t="s">
        <v>2390</v>
      </c>
    </row>
    <row r="127" spans="1:7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V127" s="39" t="s">
        <v>498</v>
      </c>
      <c r="W127" s="39" t="s">
        <v>243</v>
      </c>
      <c r="AP127" s="68">
        <f t="shared" si="18"/>
        <v>0</v>
      </c>
      <c r="AQ127" s="68">
        <v>114</v>
      </c>
      <c r="AR127" s="41" t="s">
        <v>499</v>
      </c>
      <c r="AS127" s="42">
        <v>4</v>
      </c>
      <c r="AT127" s="43">
        <v>1.1999999999999999E-3</v>
      </c>
      <c r="AU127" s="38">
        <f t="shared" si="16"/>
        <v>0</v>
      </c>
      <c r="AV127" s="68">
        <f t="shared" si="19"/>
        <v>0</v>
      </c>
      <c r="AW127" s="44">
        <f>SUM(AV$14:AV127)</f>
        <v>0</v>
      </c>
      <c r="AX127" s="11">
        <f t="shared" si="20"/>
        <v>0</v>
      </c>
      <c r="AY127" s="11">
        <f t="shared" si="21"/>
        <v>114</v>
      </c>
      <c r="AZ127" s="11">
        <f t="shared" si="22"/>
        <v>0</v>
      </c>
      <c r="BA127" s="11">
        <v>114</v>
      </c>
      <c r="BB127" s="45" t="s">
        <v>1510</v>
      </c>
      <c r="BC127" s="45">
        <v>4</v>
      </c>
      <c r="BD127" s="46">
        <v>1.1999999999999999E-3</v>
      </c>
      <c r="BE127" s="38">
        <f t="shared" si="17"/>
        <v>0</v>
      </c>
      <c r="BF127" s="68">
        <f t="shared" si="23"/>
        <v>0</v>
      </c>
      <c r="BG127" s="44">
        <f>SUM(BF$14:BF127)</f>
        <v>0</v>
      </c>
      <c r="BH127" s="11">
        <f t="shared" si="24"/>
        <v>0</v>
      </c>
      <c r="BI127" s="11">
        <f t="shared" si="25"/>
        <v>114</v>
      </c>
      <c r="BT127" s="74">
        <v>83</v>
      </c>
      <c r="BU127" s="74" t="s">
        <v>464</v>
      </c>
      <c r="BV127" s="69" t="s">
        <v>2389</v>
      </c>
    </row>
    <row r="128" spans="1:7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V128" s="39" t="s">
        <v>70</v>
      </c>
      <c r="W128" s="39" t="s">
        <v>240</v>
      </c>
      <c r="AP128" s="68">
        <f t="shared" si="18"/>
        <v>0</v>
      </c>
      <c r="AQ128" s="68">
        <v>115</v>
      </c>
      <c r="AR128" s="41" t="s">
        <v>500</v>
      </c>
      <c r="AS128" s="42">
        <v>3</v>
      </c>
      <c r="AT128" s="43">
        <v>8.0000000000000004E-4</v>
      </c>
      <c r="AU128" s="38">
        <f t="shared" si="16"/>
        <v>0</v>
      </c>
      <c r="AV128" s="68">
        <f t="shared" si="19"/>
        <v>0</v>
      </c>
      <c r="AW128" s="44">
        <f>SUM(AV$14:AV128)</f>
        <v>0</v>
      </c>
      <c r="AX128" s="11">
        <f t="shared" si="20"/>
        <v>0</v>
      </c>
      <c r="AY128" s="11">
        <f t="shared" si="21"/>
        <v>115</v>
      </c>
      <c r="AZ128" s="11">
        <f t="shared" si="22"/>
        <v>0</v>
      </c>
      <c r="BA128" s="11">
        <v>115</v>
      </c>
      <c r="BB128" s="45" t="s">
        <v>1511</v>
      </c>
      <c r="BC128" s="45">
        <v>3</v>
      </c>
      <c r="BD128" s="46">
        <v>8.0000000000000004E-4</v>
      </c>
      <c r="BE128" s="38">
        <f t="shared" si="17"/>
        <v>0</v>
      </c>
      <c r="BF128" s="68">
        <f t="shared" si="23"/>
        <v>0</v>
      </c>
      <c r="BG128" s="44">
        <f>SUM(BF$14:BF128)</f>
        <v>0</v>
      </c>
      <c r="BH128" s="11">
        <f t="shared" si="24"/>
        <v>0</v>
      </c>
      <c r="BI128" s="11">
        <f t="shared" si="25"/>
        <v>115</v>
      </c>
      <c r="BT128" s="74">
        <v>84</v>
      </c>
      <c r="BU128" s="74" t="s">
        <v>465</v>
      </c>
      <c r="BV128" s="69" t="s">
        <v>2389</v>
      </c>
    </row>
    <row r="129" spans="1:7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V129" s="39" t="s">
        <v>501</v>
      </c>
      <c r="W129" s="39" t="s">
        <v>243</v>
      </c>
      <c r="AP129" s="68">
        <f t="shared" si="18"/>
        <v>0</v>
      </c>
      <c r="AQ129" s="68">
        <v>116</v>
      </c>
      <c r="AR129" s="41" t="s">
        <v>255</v>
      </c>
      <c r="AS129" s="42">
        <v>4</v>
      </c>
      <c r="AT129" s="43">
        <v>1.1999999999999999E-3</v>
      </c>
      <c r="AU129" s="38">
        <f t="shared" si="16"/>
        <v>0</v>
      </c>
      <c r="AV129" s="68">
        <f t="shared" si="19"/>
        <v>0</v>
      </c>
      <c r="AW129" s="44">
        <f>SUM(AV$14:AV129)</f>
        <v>0</v>
      </c>
      <c r="AX129" s="11">
        <f t="shared" si="20"/>
        <v>0</v>
      </c>
      <c r="AY129" s="11">
        <f t="shared" si="21"/>
        <v>116</v>
      </c>
      <c r="AZ129" s="11">
        <f t="shared" si="22"/>
        <v>0</v>
      </c>
      <c r="BA129" s="11">
        <v>116</v>
      </c>
      <c r="BB129" s="45" t="s">
        <v>1512</v>
      </c>
      <c r="BC129" s="45">
        <v>4</v>
      </c>
      <c r="BD129" s="46">
        <v>1.1999999999999999E-3</v>
      </c>
      <c r="BE129" s="38">
        <f t="shared" si="17"/>
        <v>0</v>
      </c>
      <c r="BF129" s="68">
        <f t="shared" si="23"/>
        <v>0</v>
      </c>
      <c r="BG129" s="44">
        <f>SUM(BF$14:BF129)</f>
        <v>0</v>
      </c>
      <c r="BH129" s="11">
        <f t="shared" si="24"/>
        <v>0</v>
      </c>
      <c r="BI129" s="11">
        <f t="shared" si="25"/>
        <v>116</v>
      </c>
      <c r="BT129" s="74">
        <v>85</v>
      </c>
      <c r="BU129" s="74" t="s">
        <v>466</v>
      </c>
      <c r="BV129" s="69" t="s">
        <v>2409</v>
      </c>
    </row>
    <row r="130" spans="1:7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V130" s="39" t="s">
        <v>71</v>
      </c>
      <c r="W130" s="39" t="s">
        <v>240</v>
      </c>
      <c r="AP130" s="68">
        <f t="shared" si="18"/>
        <v>0</v>
      </c>
      <c r="AQ130" s="68">
        <v>117</v>
      </c>
      <c r="AR130" s="41" t="s">
        <v>502</v>
      </c>
      <c r="AS130" s="42">
        <v>2</v>
      </c>
      <c r="AT130" s="43">
        <v>5.0000000000000001E-4</v>
      </c>
      <c r="AU130" s="38">
        <f t="shared" si="16"/>
        <v>0</v>
      </c>
      <c r="AV130" s="68">
        <f t="shared" si="19"/>
        <v>0</v>
      </c>
      <c r="AW130" s="44">
        <f>SUM(AV$14:AV130)</f>
        <v>0</v>
      </c>
      <c r="AX130" s="11">
        <f t="shared" si="20"/>
        <v>0</v>
      </c>
      <c r="AY130" s="11">
        <f t="shared" si="21"/>
        <v>117</v>
      </c>
      <c r="AZ130" s="11">
        <f t="shared" si="22"/>
        <v>0</v>
      </c>
      <c r="BA130" s="11">
        <v>117</v>
      </c>
      <c r="BB130" s="45" t="s">
        <v>1513</v>
      </c>
      <c r="BC130" s="45">
        <v>2</v>
      </c>
      <c r="BD130" s="46">
        <v>5.0000000000000001E-4</v>
      </c>
      <c r="BE130" s="38">
        <f t="shared" si="17"/>
        <v>0</v>
      </c>
      <c r="BF130" s="68">
        <f t="shared" si="23"/>
        <v>0</v>
      </c>
      <c r="BG130" s="44">
        <f>SUM(BF$14:BF130)</f>
        <v>0</v>
      </c>
      <c r="BH130" s="11">
        <f t="shared" si="24"/>
        <v>0</v>
      </c>
      <c r="BI130" s="11">
        <f t="shared" si="25"/>
        <v>117</v>
      </c>
      <c r="BT130" s="74">
        <v>86</v>
      </c>
      <c r="BU130" s="74" t="s">
        <v>467</v>
      </c>
      <c r="BV130" s="69" t="s">
        <v>2395</v>
      </c>
    </row>
    <row r="131" spans="1:7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V131" s="39" t="s">
        <v>72</v>
      </c>
      <c r="W131" s="39" t="s">
        <v>240</v>
      </c>
      <c r="AP131" s="68">
        <f t="shared" si="18"/>
        <v>0</v>
      </c>
      <c r="AQ131" s="68">
        <v>118</v>
      </c>
      <c r="AR131" s="41" t="s">
        <v>503</v>
      </c>
      <c r="AS131" s="42">
        <v>5</v>
      </c>
      <c r="AT131" s="43">
        <v>1.6000000000000001E-3</v>
      </c>
      <c r="AU131" s="38">
        <f t="shared" si="16"/>
        <v>0</v>
      </c>
      <c r="AV131" s="68">
        <f t="shared" si="19"/>
        <v>0</v>
      </c>
      <c r="AW131" s="44">
        <f>SUM(AV$14:AV131)</f>
        <v>0</v>
      </c>
      <c r="AX131" s="11">
        <f t="shared" si="20"/>
        <v>0</v>
      </c>
      <c r="AY131" s="11">
        <f t="shared" si="21"/>
        <v>118</v>
      </c>
      <c r="AZ131" s="11">
        <f t="shared" si="22"/>
        <v>0</v>
      </c>
      <c r="BA131" s="11">
        <v>118</v>
      </c>
      <c r="BB131" s="45" t="s">
        <v>1514</v>
      </c>
      <c r="BC131" s="45">
        <v>5</v>
      </c>
      <c r="BD131" s="46">
        <v>1.6000000000000001E-3</v>
      </c>
      <c r="BE131" s="38">
        <f t="shared" si="17"/>
        <v>0</v>
      </c>
      <c r="BF131" s="68">
        <f t="shared" si="23"/>
        <v>0</v>
      </c>
      <c r="BG131" s="44">
        <f>SUM(BF$14:BF131)</f>
        <v>0</v>
      </c>
      <c r="BH131" s="11">
        <f t="shared" si="24"/>
        <v>0</v>
      </c>
      <c r="BI131" s="11">
        <f t="shared" si="25"/>
        <v>118</v>
      </c>
      <c r="BT131" s="74">
        <v>87</v>
      </c>
      <c r="BU131" s="74" t="s">
        <v>469</v>
      </c>
      <c r="BV131" s="69" t="s">
        <v>2402</v>
      </c>
    </row>
    <row r="132" spans="1:7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V132" s="39" t="s">
        <v>256</v>
      </c>
      <c r="W132" s="39" t="s">
        <v>241</v>
      </c>
      <c r="AP132" s="68">
        <f t="shared" si="18"/>
        <v>0</v>
      </c>
      <c r="AQ132" s="68">
        <v>119</v>
      </c>
      <c r="AR132" s="41" t="s">
        <v>504</v>
      </c>
      <c r="AS132" s="42">
        <v>5</v>
      </c>
      <c r="AT132" s="43">
        <v>1.6000000000000001E-3</v>
      </c>
      <c r="AU132" s="38">
        <f t="shared" si="16"/>
        <v>0</v>
      </c>
      <c r="AV132" s="68">
        <f t="shared" si="19"/>
        <v>0</v>
      </c>
      <c r="AW132" s="44">
        <f>SUM(AV$14:AV132)</f>
        <v>0</v>
      </c>
      <c r="AX132" s="11">
        <f t="shared" si="20"/>
        <v>0</v>
      </c>
      <c r="AY132" s="11">
        <f t="shared" si="21"/>
        <v>119</v>
      </c>
      <c r="AZ132" s="11">
        <f t="shared" si="22"/>
        <v>0</v>
      </c>
      <c r="BA132" s="11">
        <v>119</v>
      </c>
      <c r="BB132" s="45" t="s">
        <v>1515</v>
      </c>
      <c r="BC132" s="45">
        <v>5</v>
      </c>
      <c r="BD132" s="46">
        <v>1.6000000000000001E-3</v>
      </c>
      <c r="BE132" s="38">
        <f t="shared" si="17"/>
        <v>0</v>
      </c>
      <c r="BF132" s="68">
        <f t="shared" si="23"/>
        <v>0</v>
      </c>
      <c r="BG132" s="44">
        <f>SUM(BF$14:BF132)</f>
        <v>0</v>
      </c>
      <c r="BH132" s="11">
        <f t="shared" si="24"/>
        <v>0</v>
      </c>
      <c r="BI132" s="11">
        <f t="shared" si="25"/>
        <v>119</v>
      </c>
      <c r="BT132" s="74">
        <v>88</v>
      </c>
      <c r="BU132" s="74" t="s">
        <v>470</v>
      </c>
      <c r="BV132" s="69" t="s">
        <v>2398</v>
      </c>
    </row>
    <row r="133" spans="1:7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V133" s="39" t="s">
        <v>73</v>
      </c>
      <c r="W133" s="39" t="s">
        <v>240</v>
      </c>
      <c r="AP133" s="68">
        <f t="shared" si="18"/>
        <v>0</v>
      </c>
      <c r="AQ133" s="68">
        <v>120</v>
      </c>
      <c r="AR133" s="41" t="s">
        <v>505</v>
      </c>
      <c r="AS133" s="42">
        <v>5</v>
      </c>
      <c r="AT133" s="43">
        <v>1.6000000000000001E-3</v>
      </c>
      <c r="AU133" s="38">
        <f t="shared" si="16"/>
        <v>0</v>
      </c>
      <c r="AV133" s="68">
        <f t="shared" si="19"/>
        <v>0</v>
      </c>
      <c r="AW133" s="44">
        <f>SUM(AV$14:AV133)</f>
        <v>0</v>
      </c>
      <c r="AX133" s="11">
        <f t="shared" si="20"/>
        <v>0</v>
      </c>
      <c r="AY133" s="11">
        <f t="shared" si="21"/>
        <v>120</v>
      </c>
      <c r="AZ133" s="11">
        <f t="shared" si="22"/>
        <v>0</v>
      </c>
      <c r="BA133" s="11">
        <v>120</v>
      </c>
      <c r="BB133" s="45" t="s">
        <v>1516</v>
      </c>
      <c r="BC133" s="45">
        <v>5</v>
      </c>
      <c r="BD133" s="46">
        <v>1.6000000000000001E-3</v>
      </c>
      <c r="BE133" s="38">
        <f t="shared" si="17"/>
        <v>0</v>
      </c>
      <c r="BF133" s="68">
        <f t="shared" si="23"/>
        <v>0</v>
      </c>
      <c r="BG133" s="44">
        <f>SUM(BF$14:BF133)</f>
        <v>0</v>
      </c>
      <c r="BH133" s="11">
        <f t="shared" si="24"/>
        <v>0</v>
      </c>
      <c r="BI133" s="11">
        <f t="shared" si="25"/>
        <v>120</v>
      </c>
      <c r="BT133" s="74">
        <v>89</v>
      </c>
      <c r="BU133" s="74" t="s">
        <v>471</v>
      </c>
      <c r="BV133" s="69" t="s">
        <v>2394</v>
      </c>
    </row>
    <row r="134" spans="1:7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V134" s="39" t="s">
        <v>506</v>
      </c>
      <c r="W134" s="39" t="s">
        <v>240</v>
      </c>
      <c r="AP134" s="68">
        <f t="shared" si="18"/>
        <v>0</v>
      </c>
      <c r="AQ134" s="68">
        <v>121</v>
      </c>
      <c r="AR134" s="41" t="s">
        <v>507</v>
      </c>
      <c r="AS134" s="42">
        <v>5</v>
      </c>
      <c r="AT134" s="43">
        <v>1.6000000000000001E-3</v>
      </c>
      <c r="AU134" s="38">
        <f t="shared" si="16"/>
        <v>0</v>
      </c>
      <c r="AV134" s="68">
        <f t="shared" si="19"/>
        <v>0</v>
      </c>
      <c r="AW134" s="44">
        <f>SUM(AV$14:AV134)</f>
        <v>0</v>
      </c>
      <c r="AX134" s="11">
        <f t="shared" si="20"/>
        <v>0</v>
      </c>
      <c r="AY134" s="11">
        <f t="shared" si="21"/>
        <v>121</v>
      </c>
      <c r="AZ134" s="11">
        <f t="shared" si="22"/>
        <v>0</v>
      </c>
      <c r="BA134" s="11">
        <v>121</v>
      </c>
      <c r="BB134" s="45" t="s">
        <v>1517</v>
      </c>
      <c r="BC134" s="45">
        <v>5</v>
      </c>
      <c r="BD134" s="46">
        <v>1.6000000000000001E-3</v>
      </c>
      <c r="BE134" s="38">
        <f t="shared" si="17"/>
        <v>0</v>
      </c>
      <c r="BF134" s="68">
        <f t="shared" si="23"/>
        <v>0</v>
      </c>
      <c r="BG134" s="44">
        <f>SUM(BF$14:BF134)</f>
        <v>0</v>
      </c>
      <c r="BH134" s="11">
        <f t="shared" si="24"/>
        <v>0</v>
      </c>
      <c r="BI134" s="11">
        <f t="shared" si="25"/>
        <v>121</v>
      </c>
      <c r="BT134" s="74">
        <v>90</v>
      </c>
      <c r="BU134" s="74" t="s">
        <v>472</v>
      </c>
      <c r="BV134" s="69" t="s">
        <v>2397</v>
      </c>
    </row>
    <row r="135" spans="1:7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V135" s="39" t="s">
        <v>74</v>
      </c>
      <c r="W135" s="39" t="s">
        <v>243</v>
      </c>
      <c r="AP135" s="68">
        <f t="shared" si="18"/>
        <v>0</v>
      </c>
      <c r="AQ135" s="68">
        <v>122</v>
      </c>
      <c r="AR135" s="41" t="s">
        <v>508</v>
      </c>
      <c r="AS135" s="42">
        <v>2</v>
      </c>
      <c r="AT135" s="43">
        <v>5.0000000000000001E-4</v>
      </c>
      <c r="AU135" s="38">
        <f t="shared" si="16"/>
        <v>0</v>
      </c>
      <c r="AV135" s="68">
        <f t="shared" si="19"/>
        <v>0</v>
      </c>
      <c r="AW135" s="44">
        <f>SUM(AV$14:AV135)</f>
        <v>0</v>
      </c>
      <c r="AX135" s="11">
        <f t="shared" si="20"/>
        <v>0</v>
      </c>
      <c r="AY135" s="11">
        <f t="shared" si="21"/>
        <v>122</v>
      </c>
      <c r="AZ135" s="11">
        <f t="shared" si="22"/>
        <v>0</v>
      </c>
      <c r="BA135" s="11">
        <v>122</v>
      </c>
      <c r="BB135" s="45" t="s">
        <v>1518</v>
      </c>
      <c r="BC135" s="45">
        <v>2</v>
      </c>
      <c r="BD135" s="46">
        <v>5.0000000000000001E-4</v>
      </c>
      <c r="BE135" s="38">
        <f t="shared" si="17"/>
        <v>0</v>
      </c>
      <c r="BF135" s="68">
        <f t="shared" si="23"/>
        <v>0</v>
      </c>
      <c r="BG135" s="44">
        <f>SUM(BF$14:BF135)</f>
        <v>0</v>
      </c>
      <c r="BH135" s="11">
        <f t="shared" si="24"/>
        <v>0</v>
      </c>
      <c r="BI135" s="11">
        <f t="shared" si="25"/>
        <v>122</v>
      </c>
      <c r="BT135" s="74">
        <v>91</v>
      </c>
      <c r="BU135" s="74" t="s">
        <v>474</v>
      </c>
      <c r="BV135" s="69" t="s">
        <v>2389</v>
      </c>
    </row>
    <row r="136" spans="1:7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V136" s="39" t="s">
        <v>75</v>
      </c>
      <c r="W136" s="39" t="s">
        <v>243</v>
      </c>
      <c r="AP136" s="68">
        <f t="shared" si="18"/>
        <v>0</v>
      </c>
      <c r="AQ136" s="68">
        <v>123</v>
      </c>
      <c r="AR136" s="41" t="s">
        <v>509</v>
      </c>
      <c r="AS136" s="42">
        <v>4</v>
      </c>
      <c r="AT136" s="43">
        <v>1.1999999999999999E-3</v>
      </c>
      <c r="AU136" s="38">
        <f t="shared" si="16"/>
        <v>0</v>
      </c>
      <c r="AV136" s="68">
        <f t="shared" si="19"/>
        <v>0</v>
      </c>
      <c r="AW136" s="44">
        <f>SUM(AV$14:AV136)</f>
        <v>0</v>
      </c>
      <c r="AX136" s="11">
        <f t="shared" si="20"/>
        <v>0</v>
      </c>
      <c r="AY136" s="11">
        <f t="shared" si="21"/>
        <v>123</v>
      </c>
      <c r="AZ136" s="11">
        <f t="shared" si="22"/>
        <v>0</v>
      </c>
      <c r="BA136" s="11">
        <v>123</v>
      </c>
      <c r="BB136" s="45" t="s">
        <v>1519</v>
      </c>
      <c r="BC136" s="45">
        <v>4</v>
      </c>
      <c r="BD136" s="46">
        <v>1.1999999999999999E-3</v>
      </c>
      <c r="BE136" s="38">
        <f t="shared" si="17"/>
        <v>0</v>
      </c>
      <c r="BF136" s="68">
        <f t="shared" si="23"/>
        <v>0</v>
      </c>
      <c r="BG136" s="44">
        <f>SUM(BF$14:BF136)</f>
        <v>0</v>
      </c>
      <c r="BH136" s="11">
        <f t="shared" si="24"/>
        <v>0</v>
      </c>
      <c r="BI136" s="11">
        <f t="shared" si="25"/>
        <v>123</v>
      </c>
      <c r="BT136" s="74">
        <v>92</v>
      </c>
      <c r="BU136" s="74" t="s">
        <v>476</v>
      </c>
      <c r="BV136" s="69" t="s">
        <v>2389</v>
      </c>
    </row>
    <row r="137" spans="1:7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V137" s="39" t="s">
        <v>76</v>
      </c>
      <c r="W137" s="39" t="s">
        <v>240</v>
      </c>
      <c r="AP137" s="68">
        <f t="shared" si="18"/>
        <v>0</v>
      </c>
      <c r="AQ137" s="68">
        <v>124</v>
      </c>
      <c r="AR137" s="41" t="s">
        <v>152</v>
      </c>
      <c r="AS137" s="42">
        <v>7</v>
      </c>
      <c r="AT137" s="43">
        <v>2.5000000000000001E-3</v>
      </c>
      <c r="AU137" s="38">
        <f t="shared" si="16"/>
        <v>0</v>
      </c>
      <c r="AV137" s="68">
        <f t="shared" si="19"/>
        <v>0</v>
      </c>
      <c r="AW137" s="44">
        <f>SUM(AV$14:AV137)</f>
        <v>0</v>
      </c>
      <c r="AX137" s="11">
        <f t="shared" si="20"/>
        <v>0</v>
      </c>
      <c r="AY137" s="11">
        <f t="shared" si="21"/>
        <v>124</v>
      </c>
      <c r="AZ137" s="11">
        <f t="shared" si="22"/>
        <v>0</v>
      </c>
      <c r="BA137" s="11">
        <v>124</v>
      </c>
      <c r="BB137" s="45" t="s">
        <v>152</v>
      </c>
      <c r="BC137" s="45">
        <v>7</v>
      </c>
      <c r="BD137" s="46">
        <v>2.5000000000000001E-3</v>
      </c>
      <c r="BE137" s="38">
        <f t="shared" si="17"/>
        <v>0</v>
      </c>
      <c r="BF137" s="68">
        <f t="shared" si="23"/>
        <v>0</v>
      </c>
      <c r="BG137" s="44">
        <f>SUM(BF$14:BF137)</f>
        <v>0</v>
      </c>
      <c r="BH137" s="11">
        <f t="shared" si="24"/>
        <v>0</v>
      </c>
      <c r="BI137" s="11">
        <f t="shared" si="25"/>
        <v>124</v>
      </c>
      <c r="BT137" s="74">
        <v>93</v>
      </c>
      <c r="BU137" s="74" t="s">
        <v>477</v>
      </c>
      <c r="BV137" s="69" t="s">
        <v>2398</v>
      </c>
    </row>
    <row r="138" spans="1:7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V138" s="39" t="s">
        <v>510</v>
      </c>
      <c r="W138" s="39" t="s">
        <v>240</v>
      </c>
      <c r="AP138" s="68">
        <f t="shared" si="18"/>
        <v>0</v>
      </c>
      <c r="AQ138" s="68">
        <v>125</v>
      </c>
      <c r="AR138" s="41" t="s">
        <v>153</v>
      </c>
      <c r="AS138" s="42">
        <v>7</v>
      </c>
      <c r="AT138" s="43">
        <v>2.5000000000000001E-3</v>
      </c>
      <c r="AU138" s="38">
        <f t="shared" si="16"/>
        <v>0</v>
      </c>
      <c r="AV138" s="68">
        <f t="shared" si="19"/>
        <v>0</v>
      </c>
      <c r="AW138" s="44">
        <f>SUM(AV$14:AV138)</f>
        <v>0</v>
      </c>
      <c r="AX138" s="11">
        <f t="shared" si="20"/>
        <v>0</v>
      </c>
      <c r="AY138" s="11">
        <f t="shared" si="21"/>
        <v>125</v>
      </c>
      <c r="AZ138" s="11">
        <f t="shared" si="22"/>
        <v>0</v>
      </c>
      <c r="BA138" s="11">
        <v>125</v>
      </c>
      <c r="BB138" s="45" t="s">
        <v>153</v>
      </c>
      <c r="BC138" s="45">
        <v>7</v>
      </c>
      <c r="BD138" s="46">
        <v>2.5000000000000001E-3</v>
      </c>
      <c r="BE138" s="38">
        <f t="shared" si="17"/>
        <v>0</v>
      </c>
      <c r="BF138" s="68">
        <f t="shared" si="23"/>
        <v>0</v>
      </c>
      <c r="BG138" s="44">
        <f>SUM(BF$14:BF138)</f>
        <v>0</v>
      </c>
      <c r="BH138" s="11">
        <f t="shared" si="24"/>
        <v>0</v>
      </c>
      <c r="BI138" s="11">
        <f t="shared" si="25"/>
        <v>125</v>
      </c>
      <c r="BT138" s="74">
        <v>94</v>
      </c>
      <c r="BU138" s="74" t="s">
        <v>478</v>
      </c>
      <c r="BV138" s="69" t="s">
        <v>2398</v>
      </c>
    </row>
    <row r="139" spans="1:7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V139" s="39" t="s">
        <v>511</v>
      </c>
      <c r="W139" s="39" t="s">
        <v>240</v>
      </c>
      <c r="AP139" s="68">
        <f t="shared" si="18"/>
        <v>0</v>
      </c>
      <c r="AQ139" s="68">
        <v>126</v>
      </c>
      <c r="AR139" s="41" t="s">
        <v>512</v>
      </c>
      <c r="AS139" s="42">
        <v>5</v>
      </c>
      <c r="AT139" s="43">
        <v>1.6000000000000001E-3</v>
      </c>
      <c r="AU139" s="38">
        <f t="shared" si="16"/>
        <v>0</v>
      </c>
      <c r="AV139" s="68">
        <f t="shared" si="19"/>
        <v>0</v>
      </c>
      <c r="AW139" s="44">
        <f>SUM(AV$14:AV139)</f>
        <v>0</v>
      </c>
      <c r="AX139" s="11">
        <f t="shared" si="20"/>
        <v>0</v>
      </c>
      <c r="AY139" s="11">
        <f t="shared" si="21"/>
        <v>126</v>
      </c>
      <c r="AZ139" s="11">
        <f t="shared" si="22"/>
        <v>0</v>
      </c>
      <c r="BA139" s="11">
        <v>126</v>
      </c>
      <c r="BB139" s="45" t="s">
        <v>1520</v>
      </c>
      <c r="BC139" s="45">
        <v>5</v>
      </c>
      <c r="BD139" s="46">
        <v>1.6000000000000001E-3</v>
      </c>
      <c r="BE139" s="38">
        <f t="shared" si="17"/>
        <v>0</v>
      </c>
      <c r="BF139" s="68">
        <f t="shared" si="23"/>
        <v>0</v>
      </c>
      <c r="BG139" s="44">
        <f>SUM(BF$14:BF139)</f>
        <v>0</v>
      </c>
      <c r="BH139" s="11">
        <f t="shared" si="24"/>
        <v>0</v>
      </c>
      <c r="BI139" s="11">
        <f t="shared" si="25"/>
        <v>126</v>
      </c>
      <c r="BT139" s="74">
        <v>95</v>
      </c>
      <c r="BU139" s="74" t="s">
        <v>479</v>
      </c>
      <c r="BV139" s="69" t="s">
        <v>2398</v>
      </c>
    </row>
    <row r="140" spans="1:7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V140" s="39" t="s">
        <v>513</v>
      </c>
      <c r="W140" s="39" t="s">
        <v>240</v>
      </c>
      <c r="AP140" s="68">
        <f t="shared" si="18"/>
        <v>0</v>
      </c>
      <c r="AQ140" s="68">
        <v>127</v>
      </c>
      <c r="AR140" s="41" t="s">
        <v>514</v>
      </c>
      <c r="AS140" s="42">
        <v>2</v>
      </c>
      <c r="AT140" s="43">
        <v>5.0000000000000001E-4</v>
      </c>
      <c r="AU140" s="38">
        <f t="shared" si="16"/>
        <v>0</v>
      </c>
      <c r="AV140" s="68">
        <f t="shared" si="19"/>
        <v>0</v>
      </c>
      <c r="AW140" s="44">
        <f>SUM(AV$14:AV140)</f>
        <v>0</v>
      </c>
      <c r="AX140" s="11">
        <f t="shared" si="20"/>
        <v>0</v>
      </c>
      <c r="AY140" s="11">
        <f t="shared" si="21"/>
        <v>127</v>
      </c>
      <c r="AZ140" s="11">
        <f t="shared" si="22"/>
        <v>0</v>
      </c>
      <c r="BA140" s="11">
        <v>127</v>
      </c>
      <c r="BB140" s="45" t="s">
        <v>1521</v>
      </c>
      <c r="BC140" s="45">
        <v>2</v>
      </c>
      <c r="BD140" s="46">
        <v>5.0000000000000001E-4</v>
      </c>
      <c r="BE140" s="38">
        <f t="shared" si="17"/>
        <v>0</v>
      </c>
      <c r="BF140" s="68">
        <f t="shared" si="23"/>
        <v>0</v>
      </c>
      <c r="BG140" s="44">
        <f>SUM(BF$14:BF140)</f>
        <v>0</v>
      </c>
      <c r="BH140" s="11">
        <f t="shared" si="24"/>
        <v>0</v>
      </c>
      <c r="BI140" s="11">
        <f t="shared" si="25"/>
        <v>127</v>
      </c>
      <c r="BT140" s="74">
        <v>96</v>
      </c>
      <c r="BU140" s="74" t="s">
        <v>481</v>
      </c>
      <c r="BV140" s="69" t="s">
        <v>2398</v>
      </c>
    </row>
    <row r="141" spans="1:7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V141" s="39" t="s">
        <v>515</v>
      </c>
      <c r="W141" s="39" t="s">
        <v>239</v>
      </c>
      <c r="AP141" s="68">
        <f t="shared" si="18"/>
        <v>0</v>
      </c>
      <c r="AQ141" s="68">
        <v>128</v>
      </c>
      <c r="AR141" s="41" t="s">
        <v>516</v>
      </c>
      <c r="AS141" s="42">
        <v>3</v>
      </c>
      <c r="AT141" s="43">
        <v>8.0000000000000004E-4</v>
      </c>
      <c r="AU141" s="38">
        <f t="shared" si="16"/>
        <v>0</v>
      </c>
      <c r="AV141" s="68">
        <f t="shared" si="19"/>
        <v>0</v>
      </c>
      <c r="AW141" s="44">
        <f>SUM(AV$14:AV141)</f>
        <v>0</v>
      </c>
      <c r="AX141" s="11">
        <f t="shared" si="20"/>
        <v>0</v>
      </c>
      <c r="AY141" s="11">
        <f t="shared" si="21"/>
        <v>128</v>
      </c>
      <c r="AZ141" s="11">
        <f t="shared" si="22"/>
        <v>0</v>
      </c>
      <c r="BA141" s="11">
        <v>128</v>
      </c>
      <c r="BB141" s="45" t="s">
        <v>1522</v>
      </c>
      <c r="BC141" s="45">
        <v>3</v>
      </c>
      <c r="BD141" s="46">
        <v>8.0000000000000004E-4</v>
      </c>
      <c r="BE141" s="38">
        <f t="shared" si="17"/>
        <v>0</v>
      </c>
      <c r="BF141" s="68">
        <f t="shared" si="23"/>
        <v>0</v>
      </c>
      <c r="BG141" s="44">
        <f>SUM(BF$14:BF141)</f>
        <v>0</v>
      </c>
      <c r="BH141" s="11">
        <f t="shared" si="24"/>
        <v>0</v>
      </c>
      <c r="BI141" s="11">
        <f t="shared" si="25"/>
        <v>128</v>
      </c>
      <c r="BT141" s="74">
        <v>97</v>
      </c>
      <c r="BU141" s="74" t="s">
        <v>482</v>
      </c>
      <c r="BV141" s="69" t="s">
        <v>2398</v>
      </c>
    </row>
    <row r="142" spans="1:7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V142" s="39" t="s">
        <v>77</v>
      </c>
      <c r="W142" s="39" t="s">
        <v>240</v>
      </c>
      <c r="AP142" s="68">
        <f t="shared" si="18"/>
        <v>0</v>
      </c>
      <c r="AQ142" s="68">
        <v>129</v>
      </c>
      <c r="AR142" s="41" t="s">
        <v>517</v>
      </c>
      <c r="AS142" s="42">
        <v>3</v>
      </c>
      <c r="AT142" s="43">
        <v>8.0000000000000004E-4</v>
      </c>
      <c r="AU142" s="38">
        <f t="shared" ref="AU142:AU205" si="26">IFERROR(FIND(F$3,AR142,1),0)</f>
        <v>0</v>
      </c>
      <c r="AV142" s="68">
        <f t="shared" si="19"/>
        <v>0</v>
      </c>
      <c r="AW142" s="44">
        <f>SUM(AV$14:AV142)</f>
        <v>0</v>
      </c>
      <c r="AX142" s="11">
        <f t="shared" si="20"/>
        <v>0</v>
      </c>
      <c r="AY142" s="11">
        <f t="shared" si="21"/>
        <v>129</v>
      </c>
      <c r="AZ142" s="11">
        <f t="shared" si="22"/>
        <v>0</v>
      </c>
      <c r="BA142" s="11">
        <v>129</v>
      </c>
      <c r="BB142" s="45" t="s">
        <v>1523</v>
      </c>
      <c r="BC142" s="45">
        <v>3</v>
      </c>
      <c r="BD142" s="46">
        <v>8.0000000000000004E-4</v>
      </c>
      <c r="BE142" s="38">
        <f t="shared" ref="BE142:BE205" si="27">IFERROR(FIND(F$3,BB142,1),0)</f>
        <v>0</v>
      </c>
      <c r="BF142" s="68">
        <f t="shared" si="23"/>
        <v>0</v>
      </c>
      <c r="BG142" s="44">
        <f>SUM(BF$14:BF142)</f>
        <v>0</v>
      </c>
      <c r="BH142" s="11">
        <f t="shared" si="24"/>
        <v>0</v>
      </c>
      <c r="BI142" s="11">
        <f t="shared" si="25"/>
        <v>129</v>
      </c>
      <c r="BT142" s="74">
        <v>98</v>
      </c>
      <c r="BU142" s="74" t="s">
        <v>483</v>
      </c>
      <c r="BV142" s="69" t="s">
        <v>2398</v>
      </c>
    </row>
    <row r="143" spans="1:7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V143" s="39" t="s">
        <v>78</v>
      </c>
      <c r="W143" s="39" t="s">
        <v>241</v>
      </c>
      <c r="AP143" s="68">
        <f t="shared" ref="AP143:AP206" si="28">AX143</f>
        <v>0</v>
      </c>
      <c r="AQ143" s="68">
        <v>130</v>
      </c>
      <c r="AR143" s="41" t="s">
        <v>518</v>
      </c>
      <c r="AS143" s="42">
        <v>5</v>
      </c>
      <c r="AT143" s="43">
        <v>1.6000000000000001E-3</v>
      </c>
      <c r="AU143" s="38">
        <f t="shared" si="26"/>
        <v>0</v>
      </c>
      <c r="AV143" s="68">
        <f t="shared" ref="AV143:AV206" si="29">IF(AU143=0,0,1)</f>
        <v>0</v>
      </c>
      <c r="AW143" s="44">
        <f>SUM(AV$14:AV143)</f>
        <v>0</v>
      </c>
      <c r="AX143" s="11">
        <f t="shared" ref="AX143:AX206" si="30">IF(AV143=1,AW143,0)</f>
        <v>0</v>
      </c>
      <c r="AY143" s="11">
        <f t="shared" ref="AY143:AY206" si="31">AQ143</f>
        <v>130</v>
      </c>
      <c r="AZ143" s="11">
        <f t="shared" ref="AZ143:AZ206" si="32">BH143</f>
        <v>0</v>
      </c>
      <c r="BA143" s="11">
        <v>130</v>
      </c>
      <c r="BB143" s="45" t="s">
        <v>1524</v>
      </c>
      <c r="BC143" s="45">
        <v>5</v>
      </c>
      <c r="BD143" s="46">
        <v>1.6000000000000001E-3</v>
      </c>
      <c r="BE143" s="38">
        <f t="shared" si="27"/>
        <v>0</v>
      </c>
      <c r="BF143" s="68">
        <f t="shared" si="23"/>
        <v>0</v>
      </c>
      <c r="BG143" s="44">
        <f>SUM(BF$14:BF143)</f>
        <v>0</v>
      </c>
      <c r="BH143" s="11">
        <f t="shared" si="24"/>
        <v>0</v>
      </c>
      <c r="BI143" s="11">
        <f t="shared" si="25"/>
        <v>130</v>
      </c>
      <c r="BT143" s="74">
        <v>99</v>
      </c>
      <c r="BU143" s="74" t="s">
        <v>148</v>
      </c>
      <c r="BV143" s="69" t="s">
        <v>2398</v>
      </c>
    </row>
    <row r="144" spans="1:7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V144" s="39" t="s">
        <v>519</v>
      </c>
      <c r="W144" s="39" t="s">
        <v>241</v>
      </c>
      <c r="AP144" s="68">
        <f t="shared" si="28"/>
        <v>0</v>
      </c>
      <c r="AQ144" s="68">
        <v>131</v>
      </c>
      <c r="AR144" s="41" t="s">
        <v>520</v>
      </c>
      <c r="AS144" s="42">
        <v>3</v>
      </c>
      <c r="AT144" s="43">
        <v>8.0000000000000004E-4</v>
      </c>
      <c r="AU144" s="38">
        <f t="shared" si="26"/>
        <v>0</v>
      </c>
      <c r="AV144" s="68">
        <f t="shared" si="29"/>
        <v>0</v>
      </c>
      <c r="AW144" s="44">
        <f>SUM(AV$14:AV144)</f>
        <v>0</v>
      </c>
      <c r="AX144" s="11">
        <f t="shared" si="30"/>
        <v>0</v>
      </c>
      <c r="AY144" s="11">
        <f t="shared" si="31"/>
        <v>131</v>
      </c>
      <c r="AZ144" s="11">
        <f t="shared" si="32"/>
        <v>0</v>
      </c>
      <c r="BA144" s="11">
        <v>131</v>
      </c>
      <c r="BB144" s="45" t="s">
        <v>1525</v>
      </c>
      <c r="BC144" s="45">
        <v>3</v>
      </c>
      <c r="BD144" s="46">
        <v>8.0000000000000004E-4</v>
      </c>
      <c r="BE144" s="38">
        <f t="shared" si="27"/>
        <v>0</v>
      </c>
      <c r="BF144" s="68">
        <f t="shared" ref="BF144:BF207" si="33">IF(BE144=0,0,1)</f>
        <v>0</v>
      </c>
      <c r="BG144" s="44">
        <f>SUM(BF$14:BF144)</f>
        <v>0</v>
      </c>
      <c r="BH144" s="11">
        <f t="shared" ref="BH144:BH207" si="34">IF(BF144=1,BG144,0)</f>
        <v>0</v>
      </c>
      <c r="BI144" s="11">
        <f t="shared" ref="BI144:BI207" si="35">BA144</f>
        <v>131</v>
      </c>
      <c r="BT144" s="74">
        <v>100</v>
      </c>
      <c r="BU144" s="74" t="s">
        <v>149</v>
      </c>
      <c r="BV144" s="69" t="s">
        <v>2398</v>
      </c>
    </row>
    <row r="145" spans="1:7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V145" s="39" t="s">
        <v>79</v>
      </c>
      <c r="W145" s="39" t="s">
        <v>240</v>
      </c>
      <c r="AP145" s="68">
        <f t="shared" si="28"/>
        <v>0</v>
      </c>
      <c r="AQ145" s="68">
        <v>132</v>
      </c>
      <c r="AR145" s="41" t="s">
        <v>521</v>
      </c>
      <c r="AS145" s="42">
        <v>5</v>
      </c>
      <c r="AT145" s="43">
        <v>1.6000000000000001E-3</v>
      </c>
      <c r="AU145" s="38">
        <f t="shared" si="26"/>
        <v>0</v>
      </c>
      <c r="AV145" s="68">
        <f t="shared" si="29"/>
        <v>0</v>
      </c>
      <c r="AW145" s="44">
        <f>SUM(AV$14:AV145)</f>
        <v>0</v>
      </c>
      <c r="AX145" s="11">
        <f t="shared" si="30"/>
        <v>0</v>
      </c>
      <c r="AY145" s="11">
        <f t="shared" si="31"/>
        <v>132</v>
      </c>
      <c r="AZ145" s="11">
        <f t="shared" si="32"/>
        <v>0</v>
      </c>
      <c r="BA145" s="11">
        <v>132</v>
      </c>
      <c r="BB145" s="45" t="s">
        <v>1526</v>
      </c>
      <c r="BC145" s="45">
        <v>5</v>
      </c>
      <c r="BD145" s="46">
        <v>1.6000000000000001E-3</v>
      </c>
      <c r="BE145" s="38">
        <f t="shared" si="27"/>
        <v>0</v>
      </c>
      <c r="BF145" s="68">
        <f t="shared" si="33"/>
        <v>0</v>
      </c>
      <c r="BG145" s="44">
        <f>SUM(BF$14:BF145)</f>
        <v>0</v>
      </c>
      <c r="BH145" s="11">
        <f t="shared" si="34"/>
        <v>0</v>
      </c>
      <c r="BI145" s="11">
        <f t="shared" si="35"/>
        <v>132</v>
      </c>
      <c r="BT145" s="74">
        <v>101</v>
      </c>
      <c r="BU145" s="74" t="s">
        <v>150</v>
      </c>
      <c r="BV145" s="69" t="s">
        <v>2398</v>
      </c>
    </row>
    <row r="146" spans="1:7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V146" s="39" t="s">
        <v>80</v>
      </c>
      <c r="W146" s="39" t="s">
        <v>237</v>
      </c>
      <c r="AP146" s="68">
        <f t="shared" si="28"/>
        <v>0</v>
      </c>
      <c r="AQ146" s="68">
        <v>133</v>
      </c>
      <c r="AR146" s="41" t="s">
        <v>257</v>
      </c>
      <c r="AS146" s="42">
        <v>5</v>
      </c>
      <c r="AT146" s="43">
        <v>1.6000000000000001E-3</v>
      </c>
      <c r="AU146" s="38">
        <f t="shared" si="26"/>
        <v>0</v>
      </c>
      <c r="AV146" s="68">
        <f t="shared" si="29"/>
        <v>0</v>
      </c>
      <c r="AW146" s="44">
        <f>SUM(AV$14:AV146)</f>
        <v>0</v>
      </c>
      <c r="AX146" s="11">
        <f t="shared" si="30"/>
        <v>0</v>
      </c>
      <c r="AY146" s="11">
        <f t="shared" si="31"/>
        <v>133</v>
      </c>
      <c r="AZ146" s="11">
        <f t="shared" si="32"/>
        <v>0</v>
      </c>
      <c r="BA146" s="11">
        <v>133</v>
      </c>
      <c r="BB146" s="45" t="s">
        <v>1527</v>
      </c>
      <c r="BC146" s="45">
        <v>5</v>
      </c>
      <c r="BD146" s="46">
        <v>1.6000000000000001E-3</v>
      </c>
      <c r="BE146" s="38">
        <f t="shared" si="27"/>
        <v>0</v>
      </c>
      <c r="BF146" s="68">
        <f t="shared" si="33"/>
        <v>0</v>
      </c>
      <c r="BG146" s="44">
        <f>SUM(BF$14:BF146)</f>
        <v>0</v>
      </c>
      <c r="BH146" s="11">
        <f t="shared" si="34"/>
        <v>0</v>
      </c>
      <c r="BI146" s="11">
        <f t="shared" si="35"/>
        <v>133</v>
      </c>
      <c r="BT146" s="74">
        <v>102</v>
      </c>
      <c r="BU146" s="74" t="s">
        <v>253</v>
      </c>
      <c r="BV146" s="69" t="s">
        <v>2398</v>
      </c>
    </row>
    <row r="147" spans="1:7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V147" s="39" t="s">
        <v>81</v>
      </c>
      <c r="W147" s="39" t="s">
        <v>243</v>
      </c>
      <c r="AP147" s="68">
        <f t="shared" si="28"/>
        <v>0</v>
      </c>
      <c r="AQ147" s="68">
        <v>134</v>
      </c>
      <c r="AR147" s="41" t="s">
        <v>522</v>
      </c>
      <c r="AS147" s="42">
        <v>3</v>
      </c>
      <c r="AT147" s="43">
        <v>8.0000000000000004E-4</v>
      </c>
      <c r="AU147" s="38">
        <f t="shared" si="26"/>
        <v>0</v>
      </c>
      <c r="AV147" s="68">
        <f t="shared" si="29"/>
        <v>0</v>
      </c>
      <c r="AW147" s="44">
        <f>SUM(AV$14:AV147)</f>
        <v>0</v>
      </c>
      <c r="AX147" s="11">
        <f t="shared" si="30"/>
        <v>0</v>
      </c>
      <c r="AY147" s="11">
        <f t="shared" si="31"/>
        <v>134</v>
      </c>
      <c r="AZ147" s="11">
        <f t="shared" si="32"/>
        <v>0</v>
      </c>
      <c r="BA147" s="11">
        <v>134</v>
      </c>
      <c r="BB147" s="45" t="s">
        <v>1528</v>
      </c>
      <c r="BC147" s="45">
        <v>3</v>
      </c>
      <c r="BD147" s="46">
        <v>8.0000000000000004E-4</v>
      </c>
      <c r="BE147" s="38">
        <f t="shared" si="27"/>
        <v>0</v>
      </c>
      <c r="BF147" s="68">
        <f t="shared" si="33"/>
        <v>0</v>
      </c>
      <c r="BG147" s="44">
        <f>SUM(BF$14:BF147)</f>
        <v>0</v>
      </c>
      <c r="BH147" s="11">
        <f t="shared" si="34"/>
        <v>0</v>
      </c>
      <c r="BI147" s="11">
        <f t="shared" si="35"/>
        <v>134</v>
      </c>
      <c r="BT147" s="74">
        <v>103</v>
      </c>
      <c r="BU147" s="74" t="s">
        <v>485</v>
      </c>
      <c r="BV147" s="69" t="s">
        <v>2397</v>
      </c>
    </row>
    <row r="148" spans="1:7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V148" s="39" t="s">
        <v>82</v>
      </c>
      <c r="W148" s="39" t="s">
        <v>240</v>
      </c>
      <c r="AP148" s="68">
        <f t="shared" si="28"/>
        <v>0</v>
      </c>
      <c r="AQ148" s="68">
        <v>135</v>
      </c>
      <c r="AR148" s="41" t="s">
        <v>523</v>
      </c>
      <c r="AS148" s="42">
        <v>5</v>
      </c>
      <c r="AT148" s="43">
        <v>1.6000000000000001E-3</v>
      </c>
      <c r="AU148" s="38">
        <f t="shared" si="26"/>
        <v>0</v>
      </c>
      <c r="AV148" s="68">
        <f t="shared" si="29"/>
        <v>0</v>
      </c>
      <c r="AW148" s="44">
        <f>SUM(AV$14:AV148)</f>
        <v>0</v>
      </c>
      <c r="AX148" s="11">
        <f t="shared" si="30"/>
        <v>0</v>
      </c>
      <c r="AY148" s="11">
        <f t="shared" si="31"/>
        <v>135</v>
      </c>
      <c r="AZ148" s="11">
        <f t="shared" si="32"/>
        <v>0</v>
      </c>
      <c r="BA148" s="11">
        <v>135</v>
      </c>
      <c r="BB148" s="45" t="s">
        <v>1529</v>
      </c>
      <c r="BC148" s="45">
        <v>5</v>
      </c>
      <c r="BD148" s="46">
        <v>1.6000000000000001E-3</v>
      </c>
      <c r="BE148" s="38">
        <f t="shared" si="27"/>
        <v>0</v>
      </c>
      <c r="BF148" s="68">
        <f t="shared" si="33"/>
        <v>0</v>
      </c>
      <c r="BG148" s="44">
        <f>SUM(BF$14:BF148)</f>
        <v>0</v>
      </c>
      <c r="BH148" s="11">
        <f t="shared" si="34"/>
        <v>0</v>
      </c>
      <c r="BI148" s="11">
        <f t="shared" si="35"/>
        <v>135</v>
      </c>
      <c r="BT148" s="74">
        <v>104</v>
      </c>
      <c r="BU148" s="74" t="s">
        <v>487</v>
      </c>
      <c r="BV148" s="69" t="s">
        <v>2389</v>
      </c>
    </row>
    <row r="149" spans="1:7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V149" s="39" t="s">
        <v>83</v>
      </c>
      <c r="W149" s="39" t="s">
        <v>240</v>
      </c>
      <c r="AP149" s="68">
        <f t="shared" si="28"/>
        <v>0</v>
      </c>
      <c r="AQ149" s="68">
        <v>136</v>
      </c>
      <c r="AR149" s="41" t="s">
        <v>524</v>
      </c>
      <c r="AS149" s="42">
        <v>5</v>
      </c>
      <c r="AT149" s="43">
        <v>1.6000000000000001E-3</v>
      </c>
      <c r="AU149" s="38">
        <f t="shared" si="26"/>
        <v>0</v>
      </c>
      <c r="AV149" s="68">
        <f t="shared" si="29"/>
        <v>0</v>
      </c>
      <c r="AW149" s="44">
        <f>SUM(AV$14:AV149)</f>
        <v>0</v>
      </c>
      <c r="AX149" s="11">
        <f t="shared" si="30"/>
        <v>0</v>
      </c>
      <c r="AY149" s="11">
        <f t="shared" si="31"/>
        <v>136</v>
      </c>
      <c r="AZ149" s="11">
        <f t="shared" si="32"/>
        <v>0</v>
      </c>
      <c r="BA149" s="11">
        <v>136</v>
      </c>
      <c r="BB149" s="45" t="s">
        <v>1530</v>
      </c>
      <c r="BC149" s="45">
        <v>5</v>
      </c>
      <c r="BD149" s="46">
        <v>1.6000000000000001E-3</v>
      </c>
      <c r="BE149" s="38">
        <f t="shared" si="27"/>
        <v>0</v>
      </c>
      <c r="BF149" s="68">
        <f t="shared" si="33"/>
        <v>0</v>
      </c>
      <c r="BG149" s="44">
        <f>SUM(BF$14:BF149)</f>
        <v>0</v>
      </c>
      <c r="BH149" s="11">
        <f t="shared" si="34"/>
        <v>0</v>
      </c>
      <c r="BI149" s="11">
        <f t="shared" si="35"/>
        <v>136</v>
      </c>
      <c r="BT149" s="74">
        <v>105</v>
      </c>
      <c r="BU149" s="74" t="s">
        <v>151</v>
      </c>
      <c r="BV149" s="69" t="s">
        <v>2389</v>
      </c>
    </row>
    <row r="150" spans="1:7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V150" s="39" t="s">
        <v>525</v>
      </c>
      <c r="W150" s="39" t="s">
        <v>237</v>
      </c>
      <c r="AP150" s="68">
        <f t="shared" si="28"/>
        <v>0</v>
      </c>
      <c r="AQ150" s="68">
        <v>137</v>
      </c>
      <c r="AR150" s="41" t="s">
        <v>526</v>
      </c>
      <c r="AS150" s="42">
        <v>4</v>
      </c>
      <c r="AT150" s="43">
        <v>1.1999999999999999E-3</v>
      </c>
      <c r="AU150" s="38">
        <f t="shared" si="26"/>
        <v>0</v>
      </c>
      <c r="AV150" s="68">
        <f t="shared" si="29"/>
        <v>0</v>
      </c>
      <c r="AW150" s="44">
        <f>SUM(AV$14:AV150)</f>
        <v>0</v>
      </c>
      <c r="AX150" s="11">
        <f t="shared" si="30"/>
        <v>0</v>
      </c>
      <c r="AY150" s="11">
        <f t="shared" si="31"/>
        <v>137</v>
      </c>
      <c r="AZ150" s="11">
        <f t="shared" si="32"/>
        <v>0</v>
      </c>
      <c r="BA150" s="11">
        <v>137</v>
      </c>
      <c r="BB150" s="45" t="s">
        <v>1531</v>
      </c>
      <c r="BC150" s="45">
        <v>4</v>
      </c>
      <c r="BD150" s="46">
        <v>1.1999999999999999E-3</v>
      </c>
      <c r="BE150" s="38">
        <f t="shared" si="27"/>
        <v>0</v>
      </c>
      <c r="BF150" s="68">
        <f t="shared" si="33"/>
        <v>0</v>
      </c>
      <c r="BG150" s="44">
        <f>SUM(BF$14:BF150)</f>
        <v>0</v>
      </c>
      <c r="BH150" s="11">
        <f t="shared" si="34"/>
        <v>0</v>
      </c>
      <c r="BI150" s="11">
        <f t="shared" si="35"/>
        <v>137</v>
      </c>
      <c r="BT150" s="74">
        <v>106</v>
      </c>
      <c r="BU150" s="74" t="s">
        <v>254</v>
      </c>
      <c r="BV150" s="69" t="s">
        <v>2398</v>
      </c>
    </row>
    <row r="151" spans="1:7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V151" s="39" t="s">
        <v>84</v>
      </c>
      <c r="W151" s="39" t="s">
        <v>240</v>
      </c>
      <c r="AP151" s="68">
        <f t="shared" si="28"/>
        <v>0</v>
      </c>
      <c r="AQ151" s="68">
        <v>138</v>
      </c>
      <c r="AR151" s="41" t="s">
        <v>527</v>
      </c>
      <c r="AS151" s="42">
        <v>2</v>
      </c>
      <c r="AT151" s="43">
        <v>5.0000000000000001E-4</v>
      </c>
      <c r="AU151" s="38">
        <f t="shared" si="26"/>
        <v>0</v>
      </c>
      <c r="AV151" s="68">
        <f t="shared" si="29"/>
        <v>0</v>
      </c>
      <c r="AW151" s="44">
        <f>SUM(AV$14:AV151)</f>
        <v>0</v>
      </c>
      <c r="AX151" s="11">
        <f t="shared" si="30"/>
        <v>0</v>
      </c>
      <c r="AY151" s="11">
        <f t="shared" si="31"/>
        <v>138</v>
      </c>
      <c r="AZ151" s="11">
        <f t="shared" si="32"/>
        <v>0</v>
      </c>
      <c r="BA151" s="11">
        <v>138</v>
      </c>
      <c r="BB151" s="45" t="s">
        <v>1532</v>
      </c>
      <c r="BC151" s="45">
        <v>2</v>
      </c>
      <c r="BD151" s="46">
        <v>5.0000000000000001E-4</v>
      </c>
      <c r="BE151" s="38">
        <f t="shared" si="27"/>
        <v>0</v>
      </c>
      <c r="BF151" s="68">
        <f t="shared" si="33"/>
        <v>0</v>
      </c>
      <c r="BG151" s="44">
        <f>SUM(BF$14:BF151)</f>
        <v>0</v>
      </c>
      <c r="BH151" s="11">
        <f t="shared" si="34"/>
        <v>0</v>
      </c>
      <c r="BI151" s="11">
        <f t="shared" si="35"/>
        <v>138</v>
      </c>
      <c r="BT151" s="74">
        <v>107</v>
      </c>
      <c r="BU151" s="74" t="s">
        <v>489</v>
      </c>
      <c r="BV151" s="69" t="s">
        <v>2398</v>
      </c>
    </row>
    <row r="152" spans="1:7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V152" s="39" t="s">
        <v>85</v>
      </c>
      <c r="W152" s="39" t="s">
        <v>239</v>
      </c>
      <c r="AP152" s="68">
        <f t="shared" si="28"/>
        <v>0</v>
      </c>
      <c r="AQ152" s="68">
        <v>139</v>
      </c>
      <c r="AR152" s="41" t="s">
        <v>528</v>
      </c>
      <c r="AS152" s="42">
        <v>5</v>
      </c>
      <c r="AT152" s="43">
        <v>1.6000000000000001E-3</v>
      </c>
      <c r="AU152" s="38">
        <f t="shared" si="26"/>
        <v>0</v>
      </c>
      <c r="AV152" s="68">
        <f t="shared" si="29"/>
        <v>0</v>
      </c>
      <c r="AW152" s="44">
        <f>SUM(AV$14:AV152)</f>
        <v>0</v>
      </c>
      <c r="AX152" s="11">
        <f t="shared" si="30"/>
        <v>0</v>
      </c>
      <c r="AY152" s="11">
        <f t="shared" si="31"/>
        <v>139</v>
      </c>
      <c r="AZ152" s="11">
        <f t="shared" si="32"/>
        <v>0</v>
      </c>
      <c r="BA152" s="11">
        <v>139</v>
      </c>
      <c r="BB152" s="45" t="s">
        <v>1533</v>
      </c>
      <c r="BC152" s="45">
        <v>5</v>
      </c>
      <c r="BD152" s="46">
        <v>1.6000000000000001E-3</v>
      </c>
      <c r="BE152" s="38">
        <f t="shared" si="27"/>
        <v>0</v>
      </c>
      <c r="BF152" s="68">
        <f t="shared" si="33"/>
        <v>0</v>
      </c>
      <c r="BG152" s="44">
        <f>SUM(BF$14:BF152)</f>
        <v>0</v>
      </c>
      <c r="BH152" s="11">
        <f t="shared" si="34"/>
        <v>0</v>
      </c>
      <c r="BI152" s="11">
        <f t="shared" si="35"/>
        <v>139</v>
      </c>
      <c r="BT152" s="74">
        <v>108</v>
      </c>
      <c r="BU152" s="74" t="s">
        <v>490</v>
      </c>
      <c r="BV152" s="69" t="s">
        <v>2398</v>
      </c>
    </row>
    <row r="153" spans="1:7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V153" s="39" t="s">
        <v>258</v>
      </c>
      <c r="W153" s="39" t="s">
        <v>240</v>
      </c>
      <c r="AP153" s="68">
        <f t="shared" si="28"/>
        <v>0</v>
      </c>
      <c r="AQ153" s="68">
        <v>140</v>
      </c>
      <c r="AR153" s="41" t="s">
        <v>529</v>
      </c>
      <c r="AS153" s="42">
        <v>5</v>
      </c>
      <c r="AT153" s="43">
        <v>1.6000000000000001E-3</v>
      </c>
      <c r="AU153" s="38">
        <f t="shared" si="26"/>
        <v>0</v>
      </c>
      <c r="AV153" s="68">
        <f t="shared" si="29"/>
        <v>0</v>
      </c>
      <c r="AW153" s="44">
        <f>SUM(AV$14:AV153)</f>
        <v>0</v>
      </c>
      <c r="AX153" s="11">
        <f t="shared" si="30"/>
        <v>0</v>
      </c>
      <c r="AY153" s="11">
        <f t="shared" si="31"/>
        <v>140</v>
      </c>
      <c r="AZ153" s="11">
        <f t="shared" si="32"/>
        <v>0</v>
      </c>
      <c r="BA153" s="11">
        <v>140</v>
      </c>
      <c r="BB153" s="45" t="s">
        <v>1534</v>
      </c>
      <c r="BC153" s="45">
        <v>5</v>
      </c>
      <c r="BD153" s="46">
        <v>1.6000000000000001E-3</v>
      </c>
      <c r="BE153" s="38">
        <f t="shared" si="27"/>
        <v>0</v>
      </c>
      <c r="BF153" s="68">
        <f t="shared" si="33"/>
        <v>0</v>
      </c>
      <c r="BG153" s="44">
        <f>SUM(BF$14:BF153)</f>
        <v>0</v>
      </c>
      <c r="BH153" s="11">
        <f t="shared" si="34"/>
        <v>0</v>
      </c>
      <c r="BI153" s="11">
        <f t="shared" si="35"/>
        <v>140</v>
      </c>
      <c r="BT153" s="74">
        <v>109</v>
      </c>
      <c r="BU153" s="74" t="s">
        <v>491</v>
      </c>
      <c r="BV153" s="69" t="s">
        <v>2389</v>
      </c>
    </row>
    <row r="154" spans="1:7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V154" s="39" t="s">
        <v>86</v>
      </c>
      <c r="W154" s="39" t="s">
        <v>237</v>
      </c>
      <c r="AP154" s="68">
        <f t="shared" si="28"/>
        <v>0</v>
      </c>
      <c r="AQ154" s="68">
        <v>141</v>
      </c>
      <c r="AR154" s="41" t="s">
        <v>530</v>
      </c>
      <c r="AS154" s="42">
        <v>5</v>
      </c>
      <c r="AT154" s="43">
        <v>1.6000000000000001E-3</v>
      </c>
      <c r="AU154" s="38">
        <f t="shared" si="26"/>
        <v>0</v>
      </c>
      <c r="AV154" s="68">
        <f t="shared" si="29"/>
        <v>0</v>
      </c>
      <c r="AW154" s="44">
        <f>SUM(AV$14:AV154)</f>
        <v>0</v>
      </c>
      <c r="AX154" s="11">
        <f t="shared" si="30"/>
        <v>0</v>
      </c>
      <c r="AY154" s="11">
        <f t="shared" si="31"/>
        <v>141</v>
      </c>
      <c r="AZ154" s="11">
        <f t="shared" si="32"/>
        <v>0</v>
      </c>
      <c r="BA154" s="11">
        <v>141</v>
      </c>
      <c r="BB154" s="45" t="s">
        <v>1535</v>
      </c>
      <c r="BC154" s="45">
        <v>5</v>
      </c>
      <c r="BD154" s="46">
        <v>1.6000000000000001E-3</v>
      </c>
      <c r="BE154" s="38">
        <f t="shared" si="27"/>
        <v>0</v>
      </c>
      <c r="BF154" s="68">
        <f t="shared" si="33"/>
        <v>0</v>
      </c>
      <c r="BG154" s="44">
        <f>SUM(BF$14:BF154)</f>
        <v>0</v>
      </c>
      <c r="BH154" s="11">
        <f t="shared" si="34"/>
        <v>0</v>
      </c>
      <c r="BI154" s="11">
        <f t="shared" si="35"/>
        <v>141</v>
      </c>
      <c r="BT154" s="74">
        <v>110</v>
      </c>
      <c r="BU154" s="74" t="s">
        <v>493</v>
      </c>
      <c r="BV154" s="69" t="s">
        <v>2410</v>
      </c>
    </row>
    <row r="155" spans="1:7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V155" s="39" t="s">
        <v>531</v>
      </c>
      <c r="W155" s="39" t="s">
        <v>237</v>
      </c>
      <c r="AP155" s="68">
        <f t="shared" si="28"/>
        <v>0</v>
      </c>
      <c r="AQ155" s="68">
        <v>142</v>
      </c>
      <c r="AR155" s="41" t="s">
        <v>154</v>
      </c>
      <c r="AS155" s="42">
        <v>4</v>
      </c>
      <c r="AT155" s="43">
        <v>1.1999999999999999E-3</v>
      </c>
      <c r="AU155" s="38">
        <f t="shared" si="26"/>
        <v>0</v>
      </c>
      <c r="AV155" s="68">
        <f t="shared" si="29"/>
        <v>0</v>
      </c>
      <c r="AW155" s="44">
        <f>SUM(AV$14:AV155)</f>
        <v>0</v>
      </c>
      <c r="AX155" s="11">
        <f t="shared" si="30"/>
        <v>0</v>
      </c>
      <c r="AY155" s="11">
        <f t="shared" si="31"/>
        <v>142</v>
      </c>
      <c r="AZ155" s="11">
        <f t="shared" si="32"/>
        <v>0</v>
      </c>
      <c r="BA155" s="11">
        <v>142</v>
      </c>
      <c r="BB155" s="45" t="s">
        <v>154</v>
      </c>
      <c r="BC155" s="45">
        <v>4</v>
      </c>
      <c r="BD155" s="46">
        <v>1.1999999999999999E-3</v>
      </c>
      <c r="BE155" s="38">
        <f t="shared" si="27"/>
        <v>0</v>
      </c>
      <c r="BF155" s="68">
        <f t="shared" si="33"/>
        <v>0</v>
      </c>
      <c r="BG155" s="44">
        <f>SUM(BF$14:BF155)</f>
        <v>0</v>
      </c>
      <c r="BH155" s="11">
        <f t="shared" si="34"/>
        <v>0</v>
      </c>
      <c r="BI155" s="11">
        <f t="shared" si="35"/>
        <v>142</v>
      </c>
      <c r="BT155" s="74">
        <v>111</v>
      </c>
      <c r="BU155" s="74" t="s">
        <v>494</v>
      </c>
      <c r="BV155" s="69" t="s">
        <v>2398</v>
      </c>
    </row>
    <row r="156" spans="1:7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V156" s="39" t="s">
        <v>87</v>
      </c>
      <c r="W156" s="39" t="s">
        <v>239</v>
      </c>
      <c r="AP156" s="68">
        <f t="shared" si="28"/>
        <v>0</v>
      </c>
      <c r="AQ156" s="68">
        <v>143</v>
      </c>
      <c r="AR156" s="41" t="s">
        <v>155</v>
      </c>
      <c r="AS156" s="42">
        <v>5</v>
      </c>
      <c r="AT156" s="43">
        <v>1.6000000000000001E-3</v>
      </c>
      <c r="AU156" s="38">
        <f t="shared" si="26"/>
        <v>0</v>
      </c>
      <c r="AV156" s="68">
        <f t="shared" si="29"/>
        <v>0</v>
      </c>
      <c r="AW156" s="44">
        <f>SUM(AV$14:AV156)</f>
        <v>0</v>
      </c>
      <c r="AX156" s="11">
        <f t="shared" si="30"/>
        <v>0</v>
      </c>
      <c r="AY156" s="11">
        <f t="shared" si="31"/>
        <v>143</v>
      </c>
      <c r="AZ156" s="11">
        <f t="shared" si="32"/>
        <v>0</v>
      </c>
      <c r="BA156" s="11">
        <v>143</v>
      </c>
      <c r="BB156" s="45" t="s">
        <v>155</v>
      </c>
      <c r="BC156" s="45">
        <v>5</v>
      </c>
      <c r="BD156" s="46">
        <v>1.6000000000000001E-3</v>
      </c>
      <c r="BE156" s="38">
        <f t="shared" si="27"/>
        <v>0</v>
      </c>
      <c r="BF156" s="68">
        <f t="shared" si="33"/>
        <v>0</v>
      </c>
      <c r="BG156" s="44">
        <f>SUM(BF$14:BF156)</f>
        <v>0</v>
      </c>
      <c r="BH156" s="11">
        <f t="shared" si="34"/>
        <v>0</v>
      </c>
      <c r="BI156" s="11">
        <f t="shared" si="35"/>
        <v>143</v>
      </c>
      <c r="BT156" s="74">
        <v>112</v>
      </c>
      <c r="BU156" s="74" t="s">
        <v>495</v>
      </c>
      <c r="BV156" s="69" t="s">
        <v>2389</v>
      </c>
    </row>
    <row r="157" spans="1:7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V157" s="39" t="s">
        <v>88</v>
      </c>
      <c r="W157" s="39" t="s">
        <v>240</v>
      </c>
      <c r="AP157" s="68">
        <f t="shared" si="28"/>
        <v>0</v>
      </c>
      <c r="AQ157" s="68">
        <v>144</v>
      </c>
      <c r="AR157" s="41" t="s">
        <v>156</v>
      </c>
      <c r="AS157" s="42">
        <v>2</v>
      </c>
      <c r="AT157" s="43">
        <v>5.0000000000000001E-4</v>
      </c>
      <c r="AU157" s="38">
        <f t="shared" si="26"/>
        <v>0</v>
      </c>
      <c r="AV157" s="68">
        <f t="shared" si="29"/>
        <v>0</v>
      </c>
      <c r="AW157" s="44">
        <f>SUM(AV$14:AV157)</f>
        <v>0</v>
      </c>
      <c r="AX157" s="11">
        <f t="shared" si="30"/>
        <v>0</v>
      </c>
      <c r="AY157" s="11">
        <f t="shared" si="31"/>
        <v>144</v>
      </c>
      <c r="AZ157" s="11">
        <f t="shared" si="32"/>
        <v>0</v>
      </c>
      <c r="BA157" s="11">
        <v>144</v>
      </c>
      <c r="BB157" s="45" t="s">
        <v>156</v>
      </c>
      <c r="BC157" s="45">
        <v>2</v>
      </c>
      <c r="BD157" s="46">
        <v>5.0000000000000001E-4</v>
      </c>
      <c r="BE157" s="38">
        <f t="shared" si="27"/>
        <v>0</v>
      </c>
      <c r="BF157" s="68">
        <f t="shared" si="33"/>
        <v>0</v>
      </c>
      <c r="BG157" s="44">
        <f>SUM(BF$14:BF157)</f>
        <v>0</v>
      </c>
      <c r="BH157" s="11">
        <f t="shared" si="34"/>
        <v>0</v>
      </c>
      <c r="BI157" s="11">
        <f t="shared" si="35"/>
        <v>144</v>
      </c>
      <c r="BT157" s="74">
        <v>113</v>
      </c>
      <c r="BU157" s="74" t="s">
        <v>497</v>
      </c>
      <c r="BV157" s="69" t="s">
        <v>2389</v>
      </c>
    </row>
    <row r="158" spans="1:7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V158" s="39" t="s">
        <v>532</v>
      </c>
      <c r="W158" s="39" t="s">
        <v>239</v>
      </c>
      <c r="AP158" s="68">
        <f t="shared" si="28"/>
        <v>0</v>
      </c>
      <c r="AQ158" s="68">
        <v>145</v>
      </c>
      <c r="AR158" s="41" t="s">
        <v>157</v>
      </c>
      <c r="AS158" s="42">
        <v>4</v>
      </c>
      <c r="AT158" s="43">
        <v>1.1999999999999999E-3</v>
      </c>
      <c r="AU158" s="38">
        <f t="shared" si="26"/>
        <v>0</v>
      </c>
      <c r="AV158" s="68">
        <f t="shared" si="29"/>
        <v>0</v>
      </c>
      <c r="AW158" s="44">
        <f>SUM(AV$14:AV158)</f>
        <v>0</v>
      </c>
      <c r="AX158" s="11">
        <f t="shared" si="30"/>
        <v>0</v>
      </c>
      <c r="AY158" s="11">
        <f t="shared" si="31"/>
        <v>145</v>
      </c>
      <c r="AZ158" s="11">
        <f t="shared" si="32"/>
        <v>0</v>
      </c>
      <c r="BA158" s="11">
        <v>145</v>
      </c>
      <c r="BB158" s="45" t="s">
        <v>157</v>
      </c>
      <c r="BC158" s="45">
        <v>4</v>
      </c>
      <c r="BD158" s="46">
        <v>1.1999999999999999E-3</v>
      </c>
      <c r="BE158" s="38">
        <f t="shared" si="27"/>
        <v>0</v>
      </c>
      <c r="BF158" s="68">
        <f t="shared" si="33"/>
        <v>0</v>
      </c>
      <c r="BG158" s="44">
        <f>SUM(BF$14:BF158)</f>
        <v>0</v>
      </c>
      <c r="BH158" s="11">
        <f t="shared" si="34"/>
        <v>0</v>
      </c>
      <c r="BI158" s="11">
        <f t="shared" si="35"/>
        <v>145</v>
      </c>
      <c r="BT158" s="74">
        <v>114</v>
      </c>
      <c r="BU158" s="74" t="s">
        <v>499</v>
      </c>
      <c r="BV158" s="69" t="s">
        <v>2398</v>
      </c>
    </row>
    <row r="159" spans="1:7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V159" s="39" t="s">
        <v>533</v>
      </c>
      <c r="W159" s="39" t="s">
        <v>239</v>
      </c>
      <c r="AP159" s="68">
        <f t="shared" si="28"/>
        <v>0</v>
      </c>
      <c r="AQ159" s="68">
        <v>146</v>
      </c>
      <c r="AR159" s="41" t="s">
        <v>534</v>
      </c>
      <c r="AS159" s="42">
        <v>6</v>
      </c>
      <c r="AT159" s="43">
        <v>2E-3</v>
      </c>
      <c r="AU159" s="38">
        <f t="shared" si="26"/>
        <v>0</v>
      </c>
      <c r="AV159" s="68">
        <f t="shared" si="29"/>
        <v>0</v>
      </c>
      <c r="AW159" s="44">
        <f>SUM(AV$14:AV159)</f>
        <v>0</v>
      </c>
      <c r="AX159" s="11">
        <f t="shared" si="30"/>
        <v>0</v>
      </c>
      <c r="AY159" s="11">
        <f t="shared" si="31"/>
        <v>146</v>
      </c>
      <c r="AZ159" s="11">
        <f t="shared" si="32"/>
        <v>0</v>
      </c>
      <c r="BA159" s="11">
        <v>146</v>
      </c>
      <c r="BB159" s="45" t="s">
        <v>1536</v>
      </c>
      <c r="BC159" s="45">
        <v>6</v>
      </c>
      <c r="BD159" s="46">
        <v>2E-3</v>
      </c>
      <c r="BE159" s="38">
        <f t="shared" si="27"/>
        <v>0</v>
      </c>
      <c r="BF159" s="68">
        <f t="shared" si="33"/>
        <v>0</v>
      </c>
      <c r="BG159" s="44">
        <f>SUM(BF$14:BF159)</f>
        <v>0</v>
      </c>
      <c r="BH159" s="11">
        <f t="shared" si="34"/>
        <v>0</v>
      </c>
      <c r="BI159" s="11">
        <f t="shared" si="35"/>
        <v>146</v>
      </c>
      <c r="BT159" s="74">
        <v>115</v>
      </c>
      <c r="BU159" s="74" t="s">
        <v>500</v>
      </c>
      <c r="BV159" s="69" t="s">
        <v>2411</v>
      </c>
    </row>
    <row r="160" spans="1:7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V160" s="39" t="s">
        <v>89</v>
      </c>
      <c r="W160" s="39" t="s">
        <v>240</v>
      </c>
      <c r="AP160" s="68">
        <f t="shared" si="28"/>
        <v>0</v>
      </c>
      <c r="AQ160" s="68">
        <v>147</v>
      </c>
      <c r="AR160" s="41" t="s">
        <v>259</v>
      </c>
      <c r="AS160" s="42">
        <v>5</v>
      </c>
      <c r="AT160" s="43">
        <v>1.6000000000000001E-3</v>
      </c>
      <c r="AU160" s="38">
        <f t="shared" si="26"/>
        <v>0</v>
      </c>
      <c r="AV160" s="68">
        <f>IF(AU160=0,0,1)</f>
        <v>0</v>
      </c>
      <c r="AW160" s="44">
        <f>SUM(AV$14:AV160)</f>
        <v>0</v>
      </c>
      <c r="AX160" s="11">
        <f t="shared" si="30"/>
        <v>0</v>
      </c>
      <c r="AY160" s="11">
        <f t="shared" si="31"/>
        <v>147</v>
      </c>
      <c r="AZ160" s="11">
        <f t="shared" si="32"/>
        <v>0</v>
      </c>
      <c r="BA160" s="11">
        <v>147</v>
      </c>
      <c r="BB160" s="45" t="s">
        <v>1537</v>
      </c>
      <c r="BC160" s="45">
        <v>5</v>
      </c>
      <c r="BD160" s="46">
        <v>1.6000000000000001E-3</v>
      </c>
      <c r="BE160" s="38">
        <f t="shared" si="27"/>
        <v>0</v>
      </c>
      <c r="BF160" s="68">
        <f t="shared" si="33"/>
        <v>0</v>
      </c>
      <c r="BG160" s="44">
        <f>SUM(BF$14:BF160)</f>
        <v>0</v>
      </c>
      <c r="BH160" s="11">
        <f t="shared" si="34"/>
        <v>0</v>
      </c>
      <c r="BI160" s="11">
        <f t="shared" si="35"/>
        <v>147</v>
      </c>
      <c r="BT160" s="74">
        <v>116</v>
      </c>
      <c r="BU160" s="74" t="s">
        <v>255</v>
      </c>
      <c r="BV160" s="69" t="s">
        <v>2409</v>
      </c>
    </row>
    <row r="161" spans="1:7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V161" s="39" t="s">
        <v>535</v>
      </c>
      <c r="W161" s="39" t="s">
        <v>243</v>
      </c>
      <c r="AP161" s="68">
        <f t="shared" si="28"/>
        <v>0</v>
      </c>
      <c r="AQ161" s="68">
        <v>148</v>
      </c>
      <c r="AR161" s="41" t="s">
        <v>260</v>
      </c>
      <c r="AS161" s="42">
        <v>4</v>
      </c>
      <c r="AT161" s="43">
        <v>1.1999999999999999E-3</v>
      </c>
      <c r="AU161" s="38">
        <f t="shared" si="26"/>
        <v>0</v>
      </c>
      <c r="AV161" s="68">
        <f t="shared" si="29"/>
        <v>0</v>
      </c>
      <c r="AW161" s="44">
        <f>SUM(AV$14:AV161)</f>
        <v>0</v>
      </c>
      <c r="AX161" s="11">
        <f t="shared" si="30"/>
        <v>0</v>
      </c>
      <c r="AY161" s="11">
        <f t="shared" si="31"/>
        <v>148</v>
      </c>
      <c r="AZ161" s="11">
        <f t="shared" si="32"/>
        <v>0</v>
      </c>
      <c r="BA161" s="11">
        <v>148</v>
      </c>
      <c r="BB161" s="45" t="s">
        <v>1538</v>
      </c>
      <c r="BC161" s="45">
        <v>4</v>
      </c>
      <c r="BD161" s="46">
        <v>1.1999999999999999E-3</v>
      </c>
      <c r="BE161" s="38">
        <f t="shared" si="27"/>
        <v>0</v>
      </c>
      <c r="BF161" s="68">
        <f t="shared" si="33"/>
        <v>0</v>
      </c>
      <c r="BG161" s="44">
        <f>SUM(BF$14:BF161)</f>
        <v>0</v>
      </c>
      <c r="BH161" s="11">
        <f t="shared" si="34"/>
        <v>0</v>
      </c>
      <c r="BI161" s="11">
        <f t="shared" si="35"/>
        <v>148</v>
      </c>
      <c r="BT161" s="74">
        <v>117</v>
      </c>
      <c r="BU161" s="74" t="s">
        <v>502</v>
      </c>
      <c r="BV161" s="71" t="s">
        <v>2394</v>
      </c>
    </row>
    <row r="162" spans="1:7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V162" s="39" t="s">
        <v>90</v>
      </c>
      <c r="W162" s="39" t="s">
        <v>241</v>
      </c>
      <c r="AP162" s="68">
        <f t="shared" si="28"/>
        <v>0</v>
      </c>
      <c r="AQ162" s="68">
        <v>149</v>
      </c>
      <c r="AR162" s="41" t="s">
        <v>536</v>
      </c>
      <c r="AS162" s="42">
        <v>6</v>
      </c>
      <c r="AT162" s="43">
        <v>2E-3</v>
      </c>
      <c r="AU162" s="38">
        <f t="shared" si="26"/>
        <v>0</v>
      </c>
      <c r="AV162" s="68">
        <f t="shared" si="29"/>
        <v>0</v>
      </c>
      <c r="AW162" s="44">
        <f>SUM(AV$14:AV162)</f>
        <v>0</v>
      </c>
      <c r="AX162" s="11">
        <f t="shared" si="30"/>
        <v>0</v>
      </c>
      <c r="AY162" s="11">
        <f t="shared" si="31"/>
        <v>149</v>
      </c>
      <c r="AZ162" s="11">
        <f t="shared" si="32"/>
        <v>0</v>
      </c>
      <c r="BA162" s="11">
        <v>149</v>
      </c>
      <c r="BB162" s="45" t="s">
        <v>1539</v>
      </c>
      <c r="BC162" s="45">
        <v>6</v>
      </c>
      <c r="BD162" s="46">
        <v>2E-3</v>
      </c>
      <c r="BE162" s="38">
        <f t="shared" si="27"/>
        <v>0</v>
      </c>
      <c r="BF162" s="68">
        <f t="shared" si="33"/>
        <v>0</v>
      </c>
      <c r="BG162" s="44">
        <f>SUM(BF$14:BF162)</f>
        <v>0</v>
      </c>
      <c r="BH162" s="11">
        <f t="shared" si="34"/>
        <v>0</v>
      </c>
      <c r="BI162" s="11">
        <f t="shared" si="35"/>
        <v>149</v>
      </c>
      <c r="BT162" s="74">
        <v>118</v>
      </c>
      <c r="BU162" s="74" t="s">
        <v>503</v>
      </c>
      <c r="BV162" s="69" t="s">
        <v>2398</v>
      </c>
    </row>
    <row r="163" spans="1:7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V163" s="39" t="s">
        <v>91</v>
      </c>
      <c r="W163" s="39" t="s">
        <v>240</v>
      </c>
      <c r="AP163" s="68">
        <f t="shared" si="28"/>
        <v>0</v>
      </c>
      <c r="AQ163" s="68">
        <v>150</v>
      </c>
      <c r="AR163" s="41" t="s">
        <v>537</v>
      </c>
      <c r="AS163" s="42">
        <v>3</v>
      </c>
      <c r="AT163" s="43">
        <v>8.0000000000000004E-4</v>
      </c>
      <c r="AU163" s="38">
        <f t="shared" si="26"/>
        <v>0</v>
      </c>
      <c r="AV163" s="68">
        <f t="shared" si="29"/>
        <v>0</v>
      </c>
      <c r="AW163" s="44">
        <f>SUM(AV$14:AV163)</f>
        <v>0</v>
      </c>
      <c r="AX163" s="11">
        <f t="shared" si="30"/>
        <v>0</v>
      </c>
      <c r="AY163" s="11">
        <f t="shared" si="31"/>
        <v>150</v>
      </c>
      <c r="AZ163" s="11">
        <f t="shared" si="32"/>
        <v>0</v>
      </c>
      <c r="BA163" s="11">
        <v>150</v>
      </c>
      <c r="BB163" s="45" t="s">
        <v>1540</v>
      </c>
      <c r="BC163" s="45">
        <v>3</v>
      </c>
      <c r="BD163" s="46">
        <v>8.0000000000000004E-4</v>
      </c>
      <c r="BE163" s="38">
        <f t="shared" si="27"/>
        <v>0</v>
      </c>
      <c r="BF163" s="68">
        <f t="shared" si="33"/>
        <v>0</v>
      </c>
      <c r="BG163" s="44">
        <f>SUM(BF$14:BF163)</f>
        <v>0</v>
      </c>
      <c r="BH163" s="11">
        <f t="shared" si="34"/>
        <v>0</v>
      </c>
      <c r="BI163" s="11">
        <f t="shared" si="35"/>
        <v>150</v>
      </c>
      <c r="BT163" s="74">
        <v>119</v>
      </c>
      <c r="BU163" s="74" t="s">
        <v>504</v>
      </c>
      <c r="BV163" s="69" t="s">
        <v>2398</v>
      </c>
    </row>
    <row r="164" spans="1:7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V164" s="39" t="s">
        <v>261</v>
      </c>
      <c r="W164" s="39" t="s">
        <v>241</v>
      </c>
      <c r="AP164" s="68">
        <f t="shared" si="28"/>
        <v>0</v>
      </c>
      <c r="AQ164" s="68">
        <v>151</v>
      </c>
      <c r="AR164" s="41" t="s">
        <v>538</v>
      </c>
      <c r="AS164" s="42">
        <v>7</v>
      </c>
      <c r="AT164" s="43">
        <v>2.5000000000000001E-3</v>
      </c>
      <c r="AU164" s="38">
        <f t="shared" si="26"/>
        <v>0</v>
      </c>
      <c r="AV164" s="68">
        <f t="shared" si="29"/>
        <v>0</v>
      </c>
      <c r="AW164" s="44">
        <f>SUM(AV$14:AV164)</f>
        <v>0</v>
      </c>
      <c r="AX164" s="11">
        <f t="shared" si="30"/>
        <v>0</v>
      </c>
      <c r="AY164" s="11">
        <f t="shared" si="31"/>
        <v>151</v>
      </c>
      <c r="AZ164" s="11">
        <f t="shared" si="32"/>
        <v>0</v>
      </c>
      <c r="BA164" s="11">
        <v>151</v>
      </c>
      <c r="BB164" s="45" t="s">
        <v>1541</v>
      </c>
      <c r="BC164" s="45">
        <v>7</v>
      </c>
      <c r="BD164" s="46">
        <v>2.5000000000000001E-3</v>
      </c>
      <c r="BE164" s="38">
        <f t="shared" si="27"/>
        <v>0</v>
      </c>
      <c r="BF164" s="68">
        <f t="shared" si="33"/>
        <v>0</v>
      </c>
      <c r="BG164" s="44">
        <f>SUM(BF$14:BF164)</f>
        <v>0</v>
      </c>
      <c r="BH164" s="11">
        <f t="shared" si="34"/>
        <v>0</v>
      </c>
      <c r="BI164" s="11">
        <f t="shared" si="35"/>
        <v>151</v>
      </c>
      <c r="BT164" s="74">
        <v>120</v>
      </c>
      <c r="BU164" s="74" t="s">
        <v>505</v>
      </c>
      <c r="BV164" s="69" t="s">
        <v>2397</v>
      </c>
    </row>
    <row r="165" spans="1:7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V165" s="39" t="s">
        <v>92</v>
      </c>
      <c r="W165" s="39" t="s">
        <v>239</v>
      </c>
      <c r="AP165" s="68">
        <f t="shared" si="28"/>
        <v>0</v>
      </c>
      <c r="AQ165" s="68">
        <v>152</v>
      </c>
      <c r="AR165" s="41" t="s">
        <v>539</v>
      </c>
      <c r="AS165" s="42">
        <v>5</v>
      </c>
      <c r="AT165" s="43">
        <v>1.6000000000000001E-3</v>
      </c>
      <c r="AU165" s="38">
        <f t="shared" si="26"/>
        <v>0</v>
      </c>
      <c r="AV165" s="68">
        <f t="shared" si="29"/>
        <v>0</v>
      </c>
      <c r="AW165" s="44">
        <f>SUM(AV$14:AV165)</f>
        <v>0</v>
      </c>
      <c r="AX165" s="11">
        <f t="shared" si="30"/>
        <v>0</v>
      </c>
      <c r="AY165" s="11">
        <f t="shared" si="31"/>
        <v>152</v>
      </c>
      <c r="AZ165" s="11">
        <f t="shared" si="32"/>
        <v>0</v>
      </c>
      <c r="BA165" s="11">
        <v>152</v>
      </c>
      <c r="BB165" s="45" t="s">
        <v>1542</v>
      </c>
      <c r="BC165" s="45">
        <v>5</v>
      </c>
      <c r="BD165" s="46">
        <v>1.6000000000000001E-3</v>
      </c>
      <c r="BE165" s="38">
        <f t="shared" si="27"/>
        <v>0</v>
      </c>
      <c r="BF165" s="68">
        <f t="shared" si="33"/>
        <v>0</v>
      </c>
      <c r="BG165" s="44">
        <f>SUM(BF$14:BF165)</f>
        <v>0</v>
      </c>
      <c r="BH165" s="11">
        <f t="shared" si="34"/>
        <v>0</v>
      </c>
      <c r="BI165" s="11">
        <f t="shared" si="35"/>
        <v>152</v>
      </c>
      <c r="BT165" s="74">
        <v>121</v>
      </c>
      <c r="BU165" s="74" t="s">
        <v>507</v>
      </c>
      <c r="BV165" s="69" t="s">
        <v>2409</v>
      </c>
    </row>
    <row r="166" spans="1:7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V166" s="39" t="s">
        <v>262</v>
      </c>
      <c r="W166" s="39" t="s">
        <v>237</v>
      </c>
      <c r="AP166" s="68">
        <f t="shared" si="28"/>
        <v>0</v>
      </c>
      <c r="AQ166" s="68">
        <v>153</v>
      </c>
      <c r="AR166" s="41" t="s">
        <v>540</v>
      </c>
      <c r="AS166" s="42">
        <v>2</v>
      </c>
      <c r="AT166" s="43">
        <v>5.0000000000000001E-4</v>
      </c>
      <c r="AU166" s="38">
        <f t="shared" si="26"/>
        <v>0</v>
      </c>
      <c r="AV166" s="68">
        <f t="shared" si="29"/>
        <v>0</v>
      </c>
      <c r="AW166" s="44">
        <f>SUM(AV$14:AV166)</f>
        <v>0</v>
      </c>
      <c r="AX166" s="11">
        <f t="shared" si="30"/>
        <v>0</v>
      </c>
      <c r="AY166" s="11">
        <f t="shared" si="31"/>
        <v>153</v>
      </c>
      <c r="AZ166" s="11">
        <f t="shared" si="32"/>
        <v>0</v>
      </c>
      <c r="BA166" s="11">
        <v>153</v>
      </c>
      <c r="BB166" s="45" t="s">
        <v>1543</v>
      </c>
      <c r="BC166" s="45">
        <v>2</v>
      </c>
      <c r="BD166" s="46">
        <v>5.0000000000000001E-4</v>
      </c>
      <c r="BE166" s="38">
        <f t="shared" si="27"/>
        <v>0</v>
      </c>
      <c r="BF166" s="68">
        <f t="shared" si="33"/>
        <v>0</v>
      </c>
      <c r="BG166" s="44">
        <f>SUM(BF$14:BF166)</f>
        <v>0</v>
      </c>
      <c r="BH166" s="11">
        <f t="shared" si="34"/>
        <v>0</v>
      </c>
      <c r="BI166" s="11">
        <f t="shared" si="35"/>
        <v>153</v>
      </c>
      <c r="BT166" s="74">
        <v>122</v>
      </c>
      <c r="BU166" s="74" t="s">
        <v>508</v>
      </c>
      <c r="BV166" s="69" t="s">
        <v>2394</v>
      </c>
    </row>
    <row r="167" spans="1:7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V167" s="39" t="s">
        <v>541</v>
      </c>
      <c r="W167" s="39" t="s">
        <v>243</v>
      </c>
      <c r="AP167" s="68">
        <f t="shared" si="28"/>
        <v>0</v>
      </c>
      <c r="AQ167" s="68">
        <v>154</v>
      </c>
      <c r="AR167" s="41" t="s">
        <v>542</v>
      </c>
      <c r="AS167" s="42">
        <v>3</v>
      </c>
      <c r="AT167" s="43">
        <v>8.0000000000000004E-4</v>
      </c>
      <c r="AU167" s="38">
        <f t="shared" si="26"/>
        <v>0</v>
      </c>
      <c r="AV167" s="68">
        <f t="shared" si="29"/>
        <v>0</v>
      </c>
      <c r="AW167" s="44">
        <f>SUM(AV$14:AV167)</f>
        <v>0</v>
      </c>
      <c r="AX167" s="11">
        <f t="shared" si="30"/>
        <v>0</v>
      </c>
      <c r="AY167" s="11">
        <f t="shared" si="31"/>
        <v>154</v>
      </c>
      <c r="AZ167" s="11">
        <f t="shared" si="32"/>
        <v>0</v>
      </c>
      <c r="BA167" s="11">
        <v>154</v>
      </c>
      <c r="BB167" s="45" t="s">
        <v>1544</v>
      </c>
      <c r="BC167" s="45">
        <v>3</v>
      </c>
      <c r="BD167" s="46">
        <v>8.0000000000000004E-4</v>
      </c>
      <c r="BE167" s="38">
        <f t="shared" si="27"/>
        <v>0</v>
      </c>
      <c r="BF167" s="68">
        <f t="shared" si="33"/>
        <v>0</v>
      </c>
      <c r="BG167" s="44">
        <f>SUM(BF$14:BF167)</f>
        <v>0</v>
      </c>
      <c r="BH167" s="11">
        <f t="shared" si="34"/>
        <v>0</v>
      </c>
      <c r="BI167" s="11">
        <f t="shared" si="35"/>
        <v>154</v>
      </c>
      <c r="BT167" s="74">
        <v>123</v>
      </c>
      <c r="BU167" s="74" t="s">
        <v>509</v>
      </c>
      <c r="BV167" s="69" t="s">
        <v>2397</v>
      </c>
    </row>
    <row r="168" spans="1:7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V168" s="39" t="s">
        <v>543</v>
      </c>
      <c r="W168" s="39" t="s">
        <v>240</v>
      </c>
      <c r="AP168" s="68">
        <f t="shared" si="28"/>
        <v>0</v>
      </c>
      <c r="AQ168" s="68">
        <v>155</v>
      </c>
      <c r="AR168" s="41" t="s">
        <v>544</v>
      </c>
      <c r="AS168" s="42">
        <v>4</v>
      </c>
      <c r="AT168" s="43">
        <v>1.1999999999999999E-3</v>
      </c>
      <c r="AU168" s="38">
        <f t="shared" si="26"/>
        <v>0</v>
      </c>
      <c r="AV168" s="68">
        <f t="shared" si="29"/>
        <v>0</v>
      </c>
      <c r="AW168" s="44">
        <f>SUM(AV$14:AV168)</f>
        <v>0</v>
      </c>
      <c r="AX168" s="11">
        <f t="shared" si="30"/>
        <v>0</v>
      </c>
      <c r="AY168" s="11">
        <f t="shared" si="31"/>
        <v>155</v>
      </c>
      <c r="AZ168" s="11">
        <f t="shared" si="32"/>
        <v>0</v>
      </c>
      <c r="BA168" s="11">
        <v>155</v>
      </c>
      <c r="BB168" s="45" t="s">
        <v>1545</v>
      </c>
      <c r="BC168" s="45">
        <v>4</v>
      </c>
      <c r="BD168" s="46">
        <v>1.1999999999999999E-3</v>
      </c>
      <c r="BE168" s="38">
        <f t="shared" si="27"/>
        <v>0</v>
      </c>
      <c r="BF168" s="68">
        <f t="shared" si="33"/>
        <v>0</v>
      </c>
      <c r="BG168" s="44">
        <f>SUM(BF$14:BF168)</f>
        <v>0</v>
      </c>
      <c r="BH168" s="11">
        <f t="shared" si="34"/>
        <v>0</v>
      </c>
      <c r="BI168" s="11">
        <f t="shared" si="35"/>
        <v>155</v>
      </c>
      <c r="BT168" s="74">
        <v>124</v>
      </c>
      <c r="BU168" s="74" t="s">
        <v>152</v>
      </c>
      <c r="BV168" s="69" t="s">
        <v>2389</v>
      </c>
    </row>
    <row r="169" spans="1:7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V169" s="39" t="s">
        <v>545</v>
      </c>
      <c r="W169" s="39" t="s">
        <v>241</v>
      </c>
      <c r="AP169" s="68">
        <f t="shared" si="28"/>
        <v>0</v>
      </c>
      <c r="AQ169" s="68">
        <v>156</v>
      </c>
      <c r="AR169" s="41" t="s">
        <v>546</v>
      </c>
      <c r="AS169" s="42">
        <v>5</v>
      </c>
      <c r="AT169" s="43">
        <v>1.6000000000000001E-3</v>
      </c>
      <c r="AU169" s="38">
        <f t="shared" si="26"/>
        <v>0</v>
      </c>
      <c r="AV169" s="68">
        <f t="shared" si="29"/>
        <v>0</v>
      </c>
      <c r="AW169" s="44">
        <f>SUM(AV$14:AV169)</f>
        <v>0</v>
      </c>
      <c r="AX169" s="11">
        <f t="shared" si="30"/>
        <v>0</v>
      </c>
      <c r="AY169" s="11">
        <f t="shared" si="31"/>
        <v>156</v>
      </c>
      <c r="AZ169" s="11">
        <f t="shared" si="32"/>
        <v>0</v>
      </c>
      <c r="BA169" s="11">
        <v>156</v>
      </c>
      <c r="BB169" s="45" t="s">
        <v>1546</v>
      </c>
      <c r="BC169" s="45">
        <v>5</v>
      </c>
      <c r="BD169" s="46">
        <v>1.6000000000000001E-3</v>
      </c>
      <c r="BE169" s="38">
        <f t="shared" si="27"/>
        <v>0</v>
      </c>
      <c r="BF169" s="68">
        <f t="shared" si="33"/>
        <v>0</v>
      </c>
      <c r="BG169" s="44">
        <f>SUM(BF$14:BF169)</f>
        <v>0</v>
      </c>
      <c r="BH169" s="11">
        <f t="shared" si="34"/>
        <v>0</v>
      </c>
      <c r="BI169" s="11">
        <f t="shared" si="35"/>
        <v>156</v>
      </c>
      <c r="BT169" s="74">
        <v>125</v>
      </c>
      <c r="BU169" s="74" t="s">
        <v>153</v>
      </c>
      <c r="BV169" s="69" t="s">
        <v>2389</v>
      </c>
    </row>
    <row r="170" spans="1:7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V170" s="39" t="s">
        <v>547</v>
      </c>
      <c r="W170" s="39" t="s">
        <v>243</v>
      </c>
      <c r="AP170" s="68">
        <f t="shared" si="28"/>
        <v>0</v>
      </c>
      <c r="AQ170" s="68">
        <v>157</v>
      </c>
      <c r="AR170" s="41" t="s">
        <v>548</v>
      </c>
      <c r="AS170" s="42">
        <v>4</v>
      </c>
      <c r="AT170" s="43">
        <v>1.1999999999999999E-3</v>
      </c>
      <c r="AU170" s="38">
        <f t="shared" si="26"/>
        <v>0</v>
      </c>
      <c r="AV170" s="68">
        <f t="shared" si="29"/>
        <v>0</v>
      </c>
      <c r="AW170" s="44">
        <f>SUM(AV$14:AV170)</f>
        <v>0</v>
      </c>
      <c r="AX170" s="11">
        <f t="shared" si="30"/>
        <v>0</v>
      </c>
      <c r="AY170" s="11">
        <f t="shared" si="31"/>
        <v>157</v>
      </c>
      <c r="AZ170" s="11">
        <f t="shared" si="32"/>
        <v>0</v>
      </c>
      <c r="BA170" s="11">
        <v>157</v>
      </c>
      <c r="BB170" s="45" t="s">
        <v>1547</v>
      </c>
      <c r="BC170" s="45">
        <v>4</v>
      </c>
      <c r="BD170" s="46">
        <v>1.1999999999999999E-3</v>
      </c>
      <c r="BE170" s="38">
        <f t="shared" si="27"/>
        <v>0</v>
      </c>
      <c r="BF170" s="68">
        <f t="shared" si="33"/>
        <v>0</v>
      </c>
      <c r="BG170" s="44">
        <f>SUM(BF$14:BF170)</f>
        <v>0</v>
      </c>
      <c r="BH170" s="11">
        <f t="shared" si="34"/>
        <v>0</v>
      </c>
      <c r="BI170" s="11">
        <f t="shared" si="35"/>
        <v>157</v>
      </c>
      <c r="BT170" s="74">
        <v>126</v>
      </c>
      <c r="BU170" s="74" t="s">
        <v>512</v>
      </c>
      <c r="BV170" s="69" t="s">
        <v>2390</v>
      </c>
    </row>
    <row r="171" spans="1:7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V171" s="39" t="s">
        <v>93</v>
      </c>
      <c r="W171" s="39" t="s">
        <v>243</v>
      </c>
      <c r="AP171" s="68">
        <f t="shared" si="28"/>
        <v>0</v>
      </c>
      <c r="AQ171" s="68">
        <v>158</v>
      </c>
      <c r="AR171" s="41" t="s">
        <v>549</v>
      </c>
      <c r="AS171" s="42">
        <v>4</v>
      </c>
      <c r="AT171" s="43">
        <v>1.1999999999999999E-3</v>
      </c>
      <c r="AU171" s="38">
        <f t="shared" si="26"/>
        <v>0</v>
      </c>
      <c r="AV171" s="68">
        <f t="shared" si="29"/>
        <v>0</v>
      </c>
      <c r="AW171" s="44">
        <f>SUM(AV$14:AV171)</f>
        <v>0</v>
      </c>
      <c r="AX171" s="11">
        <f t="shared" si="30"/>
        <v>0</v>
      </c>
      <c r="AY171" s="11">
        <f t="shared" si="31"/>
        <v>158</v>
      </c>
      <c r="AZ171" s="11">
        <f t="shared" si="32"/>
        <v>0</v>
      </c>
      <c r="BA171" s="11">
        <v>158</v>
      </c>
      <c r="BB171" s="45" t="s">
        <v>1548</v>
      </c>
      <c r="BC171" s="45">
        <v>4</v>
      </c>
      <c r="BD171" s="46">
        <v>1.1999999999999999E-3</v>
      </c>
      <c r="BE171" s="38">
        <f t="shared" si="27"/>
        <v>0</v>
      </c>
      <c r="BF171" s="68">
        <f t="shared" si="33"/>
        <v>0</v>
      </c>
      <c r="BG171" s="44">
        <f>SUM(BF$14:BF171)</f>
        <v>0</v>
      </c>
      <c r="BH171" s="11">
        <f t="shared" si="34"/>
        <v>0</v>
      </c>
      <c r="BI171" s="11">
        <f t="shared" si="35"/>
        <v>158</v>
      </c>
      <c r="BT171" s="74">
        <v>127</v>
      </c>
      <c r="BU171" s="74" t="s">
        <v>514</v>
      </c>
      <c r="BV171" s="69" t="s">
        <v>2397</v>
      </c>
    </row>
    <row r="172" spans="1:7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V172" s="39" t="s">
        <v>94</v>
      </c>
      <c r="W172" s="39" t="s">
        <v>243</v>
      </c>
      <c r="AP172" s="68">
        <f t="shared" si="28"/>
        <v>0</v>
      </c>
      <c r="AQ172" s="68">
        <v>159</v>
      </c>
      <c r="AR172" s="41" t="s">
        <v>550</v>
      </c>
      <c r="AS172" s="42">
        <v>2</v>
      </c>
      <c r="AT172" s="43">
        <v>5.0000000000000001E-4</v>
      </c>
      <c r="AU172" s="38">
        <f t="shared" si="26"/>
        <v>0</v>
      </c>
      <c r="AV172" s="68">
        <f t="shared" si="29"/>
        <v>0</v>
      </c>
      <c r="AW172" s="44">
        <f>SUM(AV$14:AV172)</f>
        <v>0</v>
      </c>
      <c r="AX172" s="11">
        <f t="shared" si="30"/>
        <v>0</v>
      </c>
      <c r="AY172" s="11">
        <f t="shared" si="31"/>
        <v>159</v>
      </c>
      <c r="AZ172" s="11">
        <f t="shared" si="32"/>
        <v>0</v>
      </c>
      <c r="BA172" s="11">
        <v>159</v>
      </c>
      <c r="BB172" s="45" t="s">
        <v>1549</v>
      </c>
      <c r="BC172" s="45">
        <v>2</v>
      </c>
      <c r="BD172" s="46">
        <v>5.0000000000000001E-4</v>
      </c>
      <c r="BE172" s="38">
        <f t="shared" si="27"/>
        <v>0</v>
      </c>
      <c r="BF172" s="68">
        <f t="shared" si="33"/>
        <v>0</v>
      </c>
      <c r="BG172" s="44">
        <f>SUM(BF$14:BF172)</f>
        <v>0</v>
      </c>
      <c r="BH172" s="11">
        <f t="shared" si="34"/>
        <v>0</v>
      </c>
      <c r="BI172" s="11">
        <f t="shared" si="35"/>
        <v>159</v>
      </c>
      <c r="BT172" s="74">
        <v>128</v>
      </c>
      <c r="BU172" s="74" t="s">
        <v>516</v>
      </c>
      <c r="BV172" s="69" t="s">
        <v>2389</v>
      </c>
    </row>
    <row r="173" spans="1:7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V173" s="39" t="s">
        <v>551</v>
      </c>
      <c r="W173" s="39" t="s">
        <v>241</v>
      </c>
      <c r="AP173" s="68">
        <f t="shared" si="28"/>
        <v>0</v>
      </c>
      <c r="AQ173" s="68">
        <v>160</v>
      </c>
      <c r="AR173" s="41" t="s">
        <v>158</v>
      </c>
      <c r="AS173" s="42">
        <v>5</v>
      </c>
      <c r="AT173" s="43">
        <v>1.6000000000000001E-3</v>
      </c>
      <c r="AU173" s="38">
        <f t="shared" si="26"/>
        <v>0</v>
      </c>
      <c r="AV173" s="68">
        <f t="shared" si="29"/>
        <v>0</v>
      </c>
      <c r="AW173" s="44">
        <f>SUM(AV$14:AV173)</f>
        <v>0</v>
      </c>
      <c r="AX173" s="11">
        <f t="shared" si="30"/>
        <v>0</v>
      </c>
      <c r="AY173" s="11">
        <f t="shared" si="31"/>
        <v>160</v>
      </c>
      <c r="AZ173" s="11">
        <f t="shared" si="32"/>
        <v>0</v>
      </c>
      <c r="BA173" s="11">
        <v>160</v>
      </c>
      <c r="BB173" s="45" t="s">
        <v>158</v>
      </c>
      <c r="BC173" s="45">
        <v>5</v>
      </c>
      <c r="BD173" s="46">
        <v>1.6000000000000001E-3</v>
      </c>
      <c r="BE173" s="38">
        <f t="shared" si="27"/>
        <v>0</v>
      </c>
      <c r="BF173" s="68">
        <f t="shared" si="33"/>
        <v>0</v>
      </c>
      <c r="BG173" s="44">
        <f>SUM(BF$14:BF173)</f>
        <v>0</v>
      </c>
      <c r="BH173" s="11">
        <f t="shared" si="34"/>
        <v>0</v>
      </c>
      <c r="BI173" s="11">
        <f t="shared" si="35"/>
        <v>160</v>
      </c>
      <c r="BT173" s="74">
        <v>129</v>
      </c>
      <c r="BU173" s="74" t="s">
        <v>517</v>
      </c>
      <c r="BV173" s="69" t="s">
        <v>2394</v>
      </c>
    </row>
    <row r="174" spans="1: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V174" s="39" t="s">
        <v>263</v>
      </c>
      <c r="W174" s="39" t="s">
        <v>239</v>
      </c>
      <c r="AP174" s="68">
        <f t="shared" si="28"/>
        <v>0</v>
      </c>
      <c r="AQ174" s="68">
        <v>161</v>
      </c>
      <c r="AR174" s="41" t="s">
        <v>552</v>
      </c>
      <c r="AS174" s="42">
        <v>2</v>
      </c>
      <c r="AT174" s="43">
        <v>5.0000000000000001E-4</v>
      </c>
      <c r="AU174" s="38">
        <f t="shared" si="26"/>
        <v>0</v>
      </c>
      <c r="AV174" s="68">
        <f t="shared" si="29"/>
        <v>0</v>
      </c>
      <c r="AW174" s="44">
        <f>SUM(AV$14:AV174)</f>
        <v>0</v>
      </c>
      <c r="AX174" s="11">
        <f t="shared" si="30"/>
        <v>0</v>
      </c>
      <c r="AY174" s="11">
        <f t="shared" si="31"/>
        <v>161</v>
      </c>
      <c r="AZ174" s="11">
        <f t="shared" si="32"/>
        <v>0</v>
      </c>
      <c r="BA174" s="11">
        <v>161</v>
      </c>
      <c r="BB174" s="45" t="s">
        <v>1550</v>
      </c>
      <c r="BC174" s="45">
        <v>2</v>
      </c>
      <c r="BD174" s="46">
        <v>5.0000000000000001E-4</v>
      </c>
      <c r="BE174" s="38">
        <f t="shared" si="27"/>
        <v>0</v>
      </c>
      <c r="BF174" s="68">
        <f t="shared" si="33"/>
        <v>0</v>
      </c>
      <c r="BG174" s="44">
        <f>SUM(BF$14:BF174)</f>
        <v>0</v>
      </c>
      <c r="BH174" s="11">
        <f t="shared" si="34"/>
        <v>0</v>
      </c>
      <c r="BI174" s="11">
        <f t="shared" si="35"/>
        <v>161</v>
      </c>
      <c r="BT174" s="74">
        <v>130</v>
      </c>
      <c r="BU174" s="74" t="s">
        <v>518</v>
      </c>
      <c r="BV174" s="69" t="s">
        <v>2389</v>
      </c>
    </row>
    <row r="175" spans="1:7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V175" s="39" t="s">
        <v>95</v>
      </c>
      <c r="W175" s="39" t="s">
        <v>241</v>
      </c>
      <c r="AP175" s="68">
        <f t="shared" si="28"/>
        <v>0</v>
      </c>
      <c r="AQ175" s="68">
        <v>162</v>
      </c>
      <c r="AR175" s="41" t="s">
        <v>553</v>
      </c>
      <c r="AS175" s="42">
        <v>2</v>
      </c>
      <c r="AT175" s="43">
        <v>5.0000000000000001E-4</v>
      </c>
      <c r="AU175" s="38">
        <f t="shared" si="26"/>
        <v>0</v>
      </c>
      <c r="AV175" s="68">
        <f t="shared" si="29"/>
        <v>0</v>
      </c>
      <c r="AW175" s="44">
        <f>SUM(AV$14:AV175)</f>
        <v>0</v>
      </c>
      <c r="AX175" s="11">
        <f t="shared" si="30"/>
        <v>0</v>
      </c>
      <c r="AY175" s="11">
        <f t="shared" si="31"/>
        <v>162</v>
      </c>
      <c r="AZ175" s="11">
        <f t="shared" si="32"/>
        <v>0</v>
      </c>
      <c r="BA175" s="11">
        <v>162</v>
      </c>
      <c r="BB175" s="45" t="s">
        <v>1551</v>
      </c>
      <c r="BC175" s="45">
        <v>2</v>
      </c>
      <c r="BD175" s="46">
        <v>5.0000000000000001E-4</v>
      </c>
      <c r="BE175" s="38">
        <f t="shared" si="27"/>
        <v>0</v>
      </c>
      <c r="BF175" s="68">
        <f t="shared" si="33"/>
        <v>0</v>
      </c>
      <c r="BG175" s="44">
        <f>SUM(BF$14:BF175)</f>
        <v>0</v>
      </c>
      <c r="BH175" s="11">
        <f t="shared" si="34"/>
        <v>0</v>
      </c>
      <c r="BI175" s="11">
        <f t="shared" si="35"/>
        <v>162</v>
      </c>
      <c r="BT175" s="74">
        <v>131</v>
      </c>
      <c r="BU175" s="74" t="s">
        <v>520</v>
      </c>
      <c r="BV175" s="69" t="s">
        <v>2397</v>
      </c>
    </row>
    <row r="176" spans="1:7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V176" s="39" t="s">
        <v>96</v>
      </c>
      <c r="W176" s="39" t="s">
        <v>243</v>
      </c>
      <c r="AP176" s="68">
        <f t="shared" si="28"/>
        <v>0</v>
      </c>
      <c r="AQ176" s="68">
        <v>163</v>
      </c>
      <c r="AR176" s="41" t="s">
        <v>554</v>
      </c>
      <c r="AS176" s="42">
        <v>5</v>
      </c>
      <c r="AT176" s="43">
        <v>1.6000000000000001E-3</v>
      </c>
      <c r="AU176" s="38">
        <f t="shared" si="26"/>
        <v>0</v>
      </c>
      <c r="AV176" s="68">
        <f t="shared" si="29"/>
        <v>0</v>
      </c>
      <c r="AW176" s="44">
        <f>SUM(AV$14:AV176)</f>
        <v>0</v>
      </c>
      <c r="AX176" s="11">
        <f t="shared" si="30"/>
        <v>0</v>
      </c>
      <c r="AY176" s="11">
        <f t="shared" si="31"/>
        <v>163</v>
      </c>
      <c r="AZ176" s="11">
        <f t="shared" si="32"/>
        <v>0</v>
      </c>
      <c r="BA176" s="11">
        <v>163</v>
      </c>
      <c r="BB176" s="45" t="s">
        <v>1552</v>
      </c>
      <c r="BC176" s="45">
        <v>5</v>
      </c>
      <c r="BD176" s="46">
        <v>1.6000000000000001E-3</v>
      </c>
      <c r="BE176" s="38">
        <f t="shared" si="27"/>
        <v>0</v>
      </c>
      <c r="BF176" s="68">
        <f t="shared" si="33"/>
        <v>0</v>
      </c>
      <c r="BG176" s="44">
        <f>SUM(BF$14:BF176)</f>
        <v>0</v>
      </c>
      <c r="BH176" s="11">
        <f t="shared" si="34"/>
        <v>0</v>
      </c>
      <c r="BI176" s="11">
        <f t="shared" si="35"/>
        <v>163</v>
      </c>
      <c r="BT176" s="74">
        <v>132</v>
      </c>
      <c r="BU176" s="74" t="s">
        <v>521</v>
      </c>
      <c r="BV176" s="69" t="s">
        <v>2390</v>
      </c>
    </row>
    <row r="177" spans="1:7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V177" s="39" t="s">
        <v>555</v>
      </c>
      <c r="W177" s="39" t="s">
        <v>239</v>
      </c>
      <c r="AP177" s="68">
        <f t="shared" si="28"/>
        <v>0</v>
      </c>
      <c r="AQ177" s="68">
        <v>164</v>
      </c>
      <c r="AR177" s="41" t="s">
        <v>159</v>
      </c>
      <c r="AS177" s="42">
        <v>4</v>
      </c>
      <c r="AT177" s="43">
        <v>1.1999999999999999E-3</v>
      </c>
      <c r="AU177" s="38">
        <f t="shared" si="26"/>
        <v>0</v>
      </c>
      <c r="AV177" s="68">
        <f t="shared" si="29"/>
        <v>0</v>
      </c>
      <c r="AW177" s="44">
        <f>SUM(AV$14:AV177)</f>
        <v>0</v>
      </c>
      <c r="AX177" s="11">
        <f t="shared" si="30"/>
        <v>0</v>
      </c>
      <c r="AY177" s="11">
        <f t="shared" si="31"/>
        <v>164</v>
      </c>
      <c r="AZ177" s="11">
        <f t="shared" si="32"/>
        <v>0</v>
      </c>
      <c r="BA177" s="11">
        <v>164</v>
      </c>
      <c r="BB177" s="45" t="s">
        <v>159</v>
      </c>
      <c r="BC177" s="45">
        <v>4</v>
      </c>
      <c r="BD177" s="46">
        <v>1.1999999999999999E-3</v>
      </c>
      <c r="BE177" s="38">
        <f t="shared" si="27"/>
        <v>0</v>
      </c>
      <c r="BF177" s="68">
        <f t="shared" si="33"/>
        <v>0</v>
      </c>
      <c r="BG177" s="44">
        <f>SUM(BF$14:BF177)</f>
        <v>0</v>
      </c>
      <c r="BH177" s="11">
        <f t="shared" si="34"/>
        <v>0</v>
      </c>
      <c r="BI177" s="11">
        <f t="shared" si="35"/>
        <v>164</v>
      </c>
      <c r="BT177" s="74">
        <v>133</v>
      </c>
      <c r="BU177" s="74" t="s">
        <v>257</v>
      </c>
      <c r="BV177" s="69" t="s">
        <v>2397</v>
      </c>
    </row>
    <row r="178" spans="1:7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V178" s="39" t="s">
        <v>556</v>
      </c>
      <c r="W178" s="39" t="s">
        <v>240</v>
      </c>
      <c r="AP178" s="68">
        <f t="shared" si="28"/>
        <v>0</v>
      </c>
      <c r="AQ178" s="68">
        <v>165</v>
      </c>
      <c r="AR178" s="41" t="s">
        <v>160</v>
      </c>
      <c r="AS178" s="42">
        <v>5</v>
      </c>
      <c r="AT178" s="43">
        <v>1.6000000000000001E-3</v>
      </c>
      <c r="AU178" s="38">
        <f t="shared" si="26"/>
        <v>0</v>
      </c>
      <c r="AV178" s="68">
        <f t="shared" si="29"/>
        <v>0</v>
      </c>
      <c r="AW178" s="44">
        <f>SUM(AV$14:AV178)</f>
        <v>0</v>
      </c>
      <c r="AX178" s="11">
        <f t="shared" si="30"/>
        <v>0</v>
      </c>
      <c r="AY178" s="11">
        <f t="shared" si="31"/>
        <v>165</v>
      </c>
      <c r="AZ178" s="11">
        <f t="shared" si="32"/>
        <v>0</v>
      </c>
      <c r="BA178" s="11">
        <v>165</v>
      </c>
      <c r="BB178" s="45" t="s">
        <v>160</v>
      </c>
      <c r="BC178" s="45">
        <v>5</v>
      </c>
      <c r="BD178" s="46">
        <v>1.6000000000000001E-3</v>
      </c>
      <c r="BE178" s="38">
        <f t="shared" si="27"/>
        <v>0</v>
      </c>
      <c r="BF178" s="68">
        <f t="shared" si="33"/>
        <v>0</v>
      </c>
      <c r="BG178" s="44">
        <f>SUM(BF$14:BF178)</f>
        <v>0</v>
      </c>
      <c r="BH178" s="11">
        <f t="shared" si="34"/>
        <v>0</v>
      </c>
      <c r="BI178" s="11">
        <f t="shared" si="35"/>
        <v>165</v>
      </c>
      <c r="BT178" s="74">
        <v>134</v>
      </c>
      <c r="BU178" s="74" t="s">
        <v>522</v>
      </c>
      <c r="BV178" s="69" t="s">
        <v>2397</v>
      </c>
    </row>
    <row r="179" spans="1:7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V179" s="39" t="s">
        <v>557</v>
      </c>
      <c r="W179" s="39" t="s">
        <v>237</v>
      </c>
      <c r="AP179" s="68">
        <f t="shared" si="28"/>
        <v>0</v>
      </c>
      <c r="AQ179" s="68">
        <v>166</v>
      </c>
      <c r="AR179" s="41" t="s">
        <v>558</v>
      </c>
      <c r="AS179" s="42">
        <v>3</v>
      </c>
      <c r="AT179" s="43">
        <v>8.0000000000000004E-4</v>
      </c>
      <c r="AU179" s="38">
        <f t="shared" si="26"/>
        <v>0</v>
      </c>
      <c r="AV179" s="68">
        <f t="shared" si="29"/>
        <v>0</v>
      </c>
      <c r="AW179" s="44">
        <f>SUM(AV$14:AV179)</f>
        <v>0</v>
      </c>
      <c r="AX179" s="11">
        <f t="shared" si="30"/>
        <v>0</v>
      </c>
      <c r="AY179" s="11">
        <f t="shared" si="31"/>
        <v>166</v>
      </c>
      <c r="AZ179" s="11">
        <f t="shared" si="32"/>
        <v>0</v>
      </c>
      <c r="BA179" s="11">
        <v>166</v>
      </c>
      <c r="BB179" s="45" t="s">
        <v>1553</v>
      </c>
      <c r="BC179" s="45">
        <v>3</v>
      </c>
      <c r="BD179" s="46">
        <v>8.0000000000000004E-4</v>
      </c>
      <c r="BE179" s="38">
        <f t="shared" si="27"/>
        <v>0</v>
      </c>
      <c r="BF179" s="68">
        <f t="shared" si="33"/>
        <v>0</v>
      </c>
      <c r="BG179" s="44">
        <f>SUM(BF$14:BF179)</f>
        <v>0</v>
      </c>
      <c r="BH179" s="11">
        <f t="shared" si="34"/>
        <v>0</v>
      </c>
      <c r="BI179" s="11">
        <f t="shared" si="35"/>
        <v>166</v>
      </c>
      <c r="BT179" s="74">
        <v>135</v>
      </c>
      <c r="BU179" s="74" t="s">
        <v>523</v>
      </c>
      <c r="BV179" s="69" t="s">
        <v>2389</v>
      </c>
    </row>
    <row r="180" spans="1:7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V180" s="39" t="s">
        <v>97</v>
      </c>
      <c r="W180" s="39" t="s">
        <v>264</v>
      </c>
      <c r="AP180" s="68">
        <f t="shared" si="28"/>
        <v>0</v>
      </c>
      <c r="AQ180" s="68">
        <v>167</v>
      </c>
      <c r="AR180" s="41" t="s">
        <v>265</v>
      </c>
      <c r="AS180" s="42">
        <v>2</v>
      </c>
      <c r="AT180" s="43">
        <v>5.0000000000000001E-4</v>
      </c>
      <c r="AU180" s="38">
        <f t="shared" si="26"/>
        <v>0</v>
      </c>
      <c r="AV180" s="68">
        <f t="shared" si="29"/>
        <v>0</v>
      </c>
      <c r="AW180" s="44">
        <f>SUM(AV$14:AV180)</f>
        <v>0</v>
      </c>
      <c r="AX180" s="11">
        <f t="shared" si="30"/>
        <v>0</v>
      </c>
      <c r="AY180" s="11">
        <f t="shared" si="31"/>
        <v>167</v>
      </c>
      <c r="AZ180" s="11">
        <f t="shared" si="32"/>
        <v>0</v>
      </c>
      <c r="BA180" s="11">
        <v>167</v>
      </c>
      <c r="BB180" s="45" t="s">
        <v>1554</v>
      </c>
      <c r="BC180" s="45">
        <v>2</v>
      </c>
      <c r="BD180" s="46">
        <v>5.0000000000000001E-4</v>
      </c>
      <c r="BE180" s="38">
        <f t="shared" si="27"/>
        <v>0</v>
      </c>
      <c r="BF180" s="68">
        <f t="shared" si="33"/>
        <v>0</v>
      </c>
      <c r="BG180" s="44">
        <f>SUM(BF$14:BF180)</f>
        <v>0</v>
      </c>
      <c r="BH180" s="11">
        <f t="shared" si="34"/>
        <v>0</v>
      </c>
      <c r="BI180" s="11">
        <f t="shared" si="35"/>
        <v>167</v>
      </c>
      <c r="BT180" s="74">
        <v>136</v>
      </c>
      <c r="BU180" s="74" t="s">
        <v>524</v>
      </c>
      <c r="BV180" s="69" t="s">
        <v>2389</v>
      </c>
    </row>
    <row r="181" spans="1:7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V181" s="39" t="s">
        <v>98</v>
      </c>
      <c r="W181" s="39" t="s">
        <v>239</v>
      </c>
      <c r="AP181" s="68">
        <f t="shared" si="28"/>
        <v>0</v>
      </c>
      <c r="AQ181" s="68">
        <v>168</v>
      </c>
      <c r="AR181" s="41" t="s">
        <v>559</v>
      </c>
      <c r="AS181" s="42">
        <v>4</v>
      </c>
      <c r="AT181" s="43">
        <v>1.1999999999999999E-3</v>
      </c>
      <c r="AU181" s="38">
        <f t="shared" si="26"/>
        <v>0</v>
      </c>
      <c r="AV181" s="68">
        <f t="shared" si="29"/>
        <v>0</v>
      </c>
      <c r="AW181" s="44">
        <f>SUM(AV$14:AV181)</f>
        <v>0</v>
      </c>
      <c r="AX181" s="11">
        <f t="shared" si="30"/>
        <v>0</v>
      </c>
      <c r="AY181" s="11">
        <f t="shared" si="31"/>
        <v>168</v>
      </c>
      <c r="AZ181" s="11">
        <f t="shared" si="32"/>
        <v>0</v>
      </c>
      <c r="BA181" s="11">
        <v>168</v>
      </c>
      <c r="BB181" s="45" t="s">
        <v>1555</v>
      </c>
      <c r="BC181" s="45">
        <v>4</v>
      </c>
      <c r="BD181" s="46">
        <v>1.1999999999999999E-3</v>
      </c>
      <c r="BE181" s="38">
        <f t="shared" si="27"/>
        <v>0</v>
      </c>
      <c r="BF181" s="68">
        <f t="shared" si="33"/>
        <v>0</v>
      </c>
      <c r="BG181" s="44">
        <f>SUM(BF$14:BF181)</f>
        <v>0</v>
      </c>
      <c r="BH181" s="11">
        <f t="shared" si="34"/>
        <v>0</v>
      </c>
      <c r="BI181" s="11">
        <f t="shared" si="35"/>
        <v>168</v>
      </c>
      <c r="BT181" s="74">
        <v>137</v>
      </c>
      <c r="BU181" s="74" t="s">
        <v>526</v>
      </c>
      <c r="BV181" s="69" t="s">
        <v>2409</v>
      </c>
    </row>
    <row r="182" spans="1:7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V182" s="39" t="s">
        <v>99</v>
      </c>
      <c r="W182" s="39" t="s">
        <v>243</v>
      </c>
      <c r="AP182" s="68">
        <f t="shared" si="28"/>
        <v>0</v>
      </c>
      <c r="AQ182" s="68">
        <v>169</v>
      </c>
      <c r="AR182" s="41" t="s">
        <v>560</v>
      </c>
      <c r="AS182" s="42">
        <v>4</v>
      </c>
      <c r="AT182" s="43">
        <v>1.1999999999999999E-3</v>
      </c>
      <c r="AU182" s="38">
        <f t="shared" si="26"/>
        <v>0</v>
      </c>
      <c r="AV182" s="68">
        <f t="shared" si="29"/>
        <v>0</v>
      </c>
      <c r="AW182" s="44">
        <f>SUM(AV$14:AV182)</f>
        <v>0</v>
      </c>
      <c r="AX182" s="11">
        <f t="shared" si="30"/>
        <v>0</v>
      </c>
      <c r="AY182" s="11">
        <f t="shared" si="31"/>
        <v>169</v>
      </c>
      <c r="AZ182" s="11">
        <f t="shared" si="32"/>
        <v>0</v>
      </c>
      <c r="BA182" s="11">
        <v>169</v>
      </c>
      <c r="BB182" s="45" t="s">
        <v>1556</v>
      </c>
      <c r="BC182" s="45">
        <v>4</v>
      </c>
      <c r="BD182" s="46">
        <v>1.1999999999999999E-3</v>
      </c>
      <c r="BE182" s="38">
        <f t="shared" si="27"/>
        <v>0</v>
      </c>
      <c r="BF182" s="68">
        <f t="shared" si="33"/>
        <v>0</v>
      </c>
      <c r="BG182" s="44">
        <f>SUM(BF$14:BF182)</f>
        <v>0</v>
      </c>
      <c r="BH182" s="11">
        <f t="shared" si="34"/>
        <v>0</v>
      </c>
      <c r="BI182" s="11">
        <f t="shared" si="35"/>
        <v>169</v>
      </c>
      <c r="BT182" s="74">
        <v>138</v>
      </c>
      <c r="BU182" s="74" t="s">
        <v>527</v>
      </c>
      <c r="BV182" s="69" t="s">
        <v>2410</v>
      </c>
    </row>
    <row r="183" spans="1:7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V183" s="39" t="s">
        <v>561</v>
      </c>
      <c r="W183" s="39" t="s">
        <v>243</v>
      </c>
      <c r="AP183" s="68">
        <f t="shared" si="28"/>
        <v>0</v>
      </c>
      <c r="AQ183" s="68">
        <v>170</v>
      </c>
      <c r="AR183" s="41" t="s">
        <v>161</v>
      </c>
      <c r="AS183" s="42">
        <v>2</v>
      </c>
      <c r="AT183" s="43">
        <v>5.0000000000000001E-4</v>
      </c>
      <c r="AU183" s="38">
        <f t="shared" si="26"/>
        <v>0</v>
      </c>
      <c r="AV183" s="68">
        <f t="shared" si="29"/>
        <v>0</v>
      </c>
      <c r="AW183" s="44">
        <f>SUM(AV$14:AV183)</f>
        <v>0</v>
      </c>
      <c r="AX183" s="11">
        <f t="shared" si="30"/>
        <v>0</v>
      </c>
      <c r="AY183" s="11">
        <f t="shared" si="31"/>
        <v>170</v>
      </c>
      <c r="AZ183" s="11">
        <f t="shared" si="32"/>
        <v>0</v>
      </c>
      <c r="BA183" s="11">
        <v>170</v>
      </c>
      <c r="BB183" s="45" t="s">
        <v>161</v>
      </c>
      <c r="BC183" s="45">
        <v>2</v>
      </c>
      <c r="BD183" s="46">
        <v>5.0000000000000001E-4</v>
      </c>
      <c r="BE183" s="38">
        <f t="shared" si="27"/>
        <v>0</v>
      </c>
      <c r="BF183" s="68">
        <f t="shared" si="33"/>
        <v>0</v>
      </c>
      <c r="BG183" s="44">
        <f>SUM(BF$14:BF183)</f>
        <v>0</v>
      </c>
      <c r="BH183" s="11">
        <f t="shared" si="34"/>
        <v>0</v>
      </c>
      <c r="BI183" s="11">
        <f t="shared" si="35"/>
        <v>170</v>
      </c>
      <c r="BT183" s="74">
        <v>139</v>
      </c>
      <c r="BU183" s="74" t="s">
        <v>528</v>
      </c>
      <c r="BV183" s="69" t="s">
        <v>2395</v>
      </c>
    </row>
    <row r="184" spans="1:7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V184" s="39" t="s">
        <v>100</v>
      </c>
      <c r="W184" s="39" t="s">
        <v>240</v>
      </c>
      <c r="AP184" s="68">
        <f t="shared" si="28"/>
        <v>0</v>
      </c>
      <c r="AQ184" s="68">
        <v>171</v>
      </c>
      <c r="AR184" s="41" t="s">
        <v>562</v>
      </c>
      <c r="AS184" s="42">
        <v>4</v>
      </c>
      <c r="AT184" s="43">
        <v>1.1999999999999999E-3</v>
      </c>
      <c r="AU184" s="38">
        <f t="shared" si="26"/>
        <v>0</v>
      </c>
      <c r="AV184" s="68">
        <f t="shared" si="29"/>
        <v>0</v>
      </c>
      <c r="AW184" s="44">
        <f>SUM(AV$14:AV184)</f>
        <v>0</v>
      </c>
      <c r="AX184" s="11">
        <f t="shared" si="30"/>
        <v>0</v>
      </c>
      <c r="AY184" s="11">
        <f t="shared" si="31"/>
        <v>171</v>
      </c>
      <c r="AZ184" s="11">
        <f t="shared" si="32"/>
        <v>0</v>
      </c>
      <c r="BA184" s="11">
        <v>171</v>
      </c>
      <c r="BB184" s="45" t="s">
        <v>1557</v>
      </c>
      <c r="BC184" s="45">
        <v>4</v>
      </c>
      <c r="BD184" s="46">
        <v>1.1999999999999999E-3</v>
      </c>
      <c r="BE184" s="38">
        <f t="shared" si="27"/>
        <v>0</v>
      </c>
      <c r="BF184" s="68">
        <f t="shared" si="33"/>
        <v>0</v>
      </c>
      <c r="BG184" s="44">
        <f>SUM(BF$14:BF184)</f>
        <v>0</v>
      </c>
      <c r="BH184" s="11">
        <f t="shared" si="34"/>
        <v>0</v>
      </c>
      <c r="BI184" s="11">
        <f t="shared" si="35"/>
        <v>171</v>
      </c>
      <c r="BT184" s="74">
        <v>140</v>
      </c>
      <c r="BU184" s="74" t="s">
        <v>529</v>
      </c>
      <c r="BV184" s="69" t="s">
        <v>2390</v>
      </c>
    </row>
    <row r="185" spans="1:7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V185" s="39" t="s">
        <v>266</v>
      </c>
      <c r="W185" s="39" t="s">
        <v>239</v>
      </c>
      <c r="AP185" s="68">
        <f t="shared" si="28"/>
        <v>0</v>
      </c>
      <c r="AQ185" s="68">
        <v>172</v>
      </c>
      <c r="AR185" s="41" t="s">
        <v>563</v>
      </c>
      <c r="AS185" s="42">
        <v>3</v>
      </c>
      <c r="AT185" s="43">
        <v>8.0000000000000004E-4</v>
      </c>
      <c r="AU185" s="38">
        <f t="shared" si="26"/>
        <v>0</v>
      </c>
      <c r="AV185" s="68">
        <f t="shared" si="29"/>
        <v>0</v>
      </c>
      <c r="AW185" s="44">
        <f>SUM(AV$14:AV185)</f>
        <v>0</v>
      </c>
      <c r="AX185" s="11">
        <f t="shared" si="30"/>
        <v>0</v>
      </c>
      <c r="AY185" s="11">
        <f t="shared" si="31"/>
        <v>172</v>
      </c>
      <c r="AZ185" s="11">
        <f t="shared" si="32"/>
        <v>0</v>
      </c>
      <c r="BA185" s="11">
        <v>172</v>
      </c>
      <c r="BB185" s="45" t="s">
        <v>1558</v>
      </c>
      <c r="BC185" s="45">
        <v>3</v>
      </c>
      <c r="BD185" s="46">
        <v>8.0000000000000004E-4</v>
      </c>
      <c r="BE185" s="38">
        <f t="shared" si="27"/>
        <v>0</v>
      </c>
      <c r="BF185" s="68">
        <f t="shared" si="33"/>
        <v>0</v>
      </c>
      <c r="BG185" s="44">
        <f>SUM(BF$14:BF185)</f>
        <v>0</v>
      </c>
      <c r="BH185" s="11">
        <f t="shared" si="34"/>
        <v>0</v>
      </c>
      <c r="BI185" s="11">
        <f t="shared" si="35"/>
        <v>172</v>
      </c>
      <c r="BT185" s="74">
        <v>141</v>
      </c>
      <c r="BU185" s="74" t="s">
        <v>530</v>
      </c>
      <c r="BV185" s="69" t="s">
        <v>2409</v>
      </c>
    </row>
    <row r="186" spans="1:7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V186" s="39" t="s">
        <v>564</v>
      </c>
      <c r="W186" s="39" t="s">
        <v>243</v>
      </c>
      <c r="AP186" s="68">
        <f t="shared" si="28"/>
        <v>0</v>
      </c>
      <c r="AQ186" s="68">
        <v>173</v>
      </c>
      <c r="AR186" s="41" t="s">
        <v>565</v>
      </c>
      <c r="AS186" s="42">
        <v>3</v>
      </c>
      <c r="AT186" s="43">
        <v>8.0000000000000004E-4</v>
      </c>
      <c r="AU186" s="38">
        <f t="shared" si="26"/>
        <v>0</v>
      </c>
      <c r="AV186" s="68">
        <f t="shared" si="29"/>
        <v>0</v>
      </c>
      <c r="AW186" s="44">
        <f>SUM(AV$14:AV186)</f>
        <v>0</v>
      </c>
      <c r="AX186" s="11">
        <f t="shared" si="30"/>
        <v>0</v>
      </c>
      <c r="AY186" s="11">
        <f t="shared" si="31"/>
        <v>173</v>
      </c>
      <c r="AZ186" s="11">
        <f t="shared" si="32"/>
        <v>0</v>
      </c>
      <c r="BA186" s="11">
        <v>173</v>
      </c>
      <c r="BB186" s="45" t="s">
        <v>1559</v>
      </c>
      <c r="BC186" s="45">
        <v>3</v>
      </c>
      <c r="BD186" s="46">
        <v>8.0000000000000004E-4</v>
      </c>
      <c r="BE186" s="38">
        <f t="shared" si="27"/>
        <v>0</v>
      </c>
      <c r="BF186" s="68">
        <f t="shared" si="33"/>
        <v>0</v>
      </c>
      <c r="BG186" s="44">
        <f>SUM(BF$14:BF186)</f>
        <v>0</v>
      </c>
      <c r="BH186" s="11">
        <f t="shared" si="34"/>
        <v>0</v>
      </c>
      <c r="BI186" s="11">
        <f t="shared" si="35"/>
        <v>173</v>
      </c>
      <c r="BT186" s="74">
        <v>142</v>
      </c>
      <c r="BU186" s="74" t="s">
        <v>154</v>
      </c>
      <c r="BV186" s="69" t="s">
        <v>2389</v>
      </c>
    </row>
    <row r="187" spans="1:7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V187" s="39" t="s">
        <v>101</v>
      </c>
      <c r="W187" s="39" t="s">
        <v>240</v>
      </c>
      <c r="AP187" s="68">
        <f t="shared" si="28"/>
        <v>0</v>
      </c>
      <c r="AQ187" s="68">
        <v>174</v>
      </c>
      <c r="AR187" s="41" t="s">
        <v>162</v>
      </c>
      <c r="AS187" s="42">
        <v>5</v>
      </c>
      <c r="AT187" s="43">
        <v>1.6000000000000001E-3</v>
      </c>
      <c r="AU187" s="38">
        <f t="shared" si="26"/>
        <v>0</v>
      </c>
      <c r="AV187" s="68">
        <f t="shared" si="29"/>
        <v>0</v>
      </c>
      <c r="AW187" s="44">
        <f>SUM(AV$14:AV187)</f>
        <v>0</v>
      </c>
      <c r="AX187" s="11">
        <f t="shared" si="30"/>
        <v>0</v>
      </c>
      <c r="AY187" s="11">
        <f t="shared" si="31"/>
        <v>174</v>
      </c>
      <c r="AZ187" s="11">
        <f t="shared" si="32"/>
        <v>0</v>
      </c>
      <c r="BA187" s="11">
        <v>174</v>
      </c>
      <c r="BB187" s="45" t="s">
        <v>162</v>
      </c>
      <c r="BC187" s="45">
        <v>5</v>
      </c>
      <c r="BD187" s="46">
        <v>1.6000000000000001E-3</v>
      </c>
      <c r="BE187" s="38">
        <f t="shared" si="27"/>
        <v>0</v>
      </c>
      <c r="BF187" s="68">
        <f t="shared" si="33"/>
        <v>0</v>
      </c>
      <c r="BG187" s="44">
        <f>SUM(BF$14:BF187)</f>
        <v>0</v>
      </c>
      <c r="BH187" s="11">
        <f t="shared" si="34"/>
        <v>0</v>
      </c>
      <c r="BI187" s="11">
        <f t="shared" si="35"/>
        <v>174</v>
      </c>
      <c r="BT187" s="74">
        <v>143</v>
      </c>
      <c r="BU187" s="74" t="s">
        <v>155</v>
      </c>
      <c r="BV187" s="70" t="str">
        <f>BV188</f>
        <v>نياز به بازديد ندارد</v>
      </c>
    </row>
    <row r="188" spans="1:7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V188" s="39" t="s">
        <v>566</v>
      </c>
      <c r="W188" s="39" t="s">
        <v>241</v>
      </c>
      <c r="AP188" s="68">
        <f t="shared" si="28"/>
        <v>0</v>
      </c>
      <c r="AQ188" s="68">
        <v>175</v>
      </c>
      <c r="AR188" s="41" t="s">
        <v>567</v>
      </c>
      <c r="AS188" s="42">
        <v>2</v>
      </c>
      <c r="AT188" s="43">
        <v>5.0000000000000001E-4</v>
      </c>
      <c r="AU188" s="38">
        <f t="shared" si="26"/>
        <v>0</v>
      </c>
      <c r="AV188" s="68">
        <f t="shared" si="29"/>
        <v>0</v>
      </c>
      <c r="AW188" s="44">
        <f>SUM(AV$14:AV188)</f>
        <v>0</v>
      </c>
      <c r="AX188" s="11">
        <f t="shared" si="30"/>
        <v>0</v>
      </c>
      <c r="AY188" s="11">
        <f t="shared" si="31"/>
        <v>175</v>
      </c>
      <c r="AZ188" s="11">
        <f t="shared" si="32"/>
        <v>0</v>
      </c>
      <c r="BA188" s="11">
        <v>175</v>
      </c>
      <c r="BB188" s="45" t="s">
        <v>1560</v>
      </c>
      <c r="BC188" s="45">
        <v>2</v>
      </c>
      <c r="BD188" s="46">
        <v>5.0000000000000001E-4</v>
      </c>
      <c r="BE188" s="38">
        <f t="shared" si="27"/>
        <v>0</v>
      </c>
      <c r="BF188" s="68">
        <f t="shared" si="33"/>
        <v>0</v>
      </c>
      <c r="BG188" s="44">
        <f>SUM(BF$14:BF188)</f>
        <v>0</v>
      </c>
      <c r="BH188" s="11">
        <f t="shared" si="34"/>
        <v>0</v>
      </c>
      <c r="BI188" s="11">
        <f t="shared" si="35"/>
        <v>175</v>
      </c>
      <c r="BT188" s="74">
        <v>144</v>
      </c>
      <c r="BU188" s="74" t="s">
        <v>156</v>
      </c>
      <c r="BV188" s="69" t="s">
        <v>2394</v>
      </c>
    </row>
    <row r="189" spans="1:7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V189" s="39" t="s">
        <v>102</v>
      </c>
      <c r="W189" s="39" t="s">
        <v>243</v>
      </c>
      <c r="AP189" s="68">
        <f t="shared" si="28"/>
        <v>0</v>
      </c>
      <c r="AQ189" s="68">
        <v>176</v>
      </c>
      <c r="AR189" s="41" t="s">
        <v>568</v>
      </c>
      <c r="AS189" s="42">
        <v>4</v>
      </c>
      <c r="AT189" s="43">
        <v>1.1999999999999999E-3</v>
      </c>
      <c r="AU189" s="38">
        <f t="shared" si="26"/>
        <v>0</v>
      </c>
      <c r="AV189" s="68">
        <f t="shared" si="29"/>
        <v>0</v>
      </c>
      <c r="AW189" s="44">
        <f>SUM(AV$14:AV189)</f>
        <v>0</v>
      </c>
      <c r="AX189" s="11">
        <f t="shared" si="30"/>
        <v>0</v>
      </c>
      <c r="AY189" s="11">
        <f t="shared" si="31"/>
        <v>176</v>
      </c>
      <c r="AZ189" s="11">
        <f t="shared" si="32"/>
        <v>0</v>
      </c>
      <c r="BA189" s="11">
        <v>176</v>
      </c>
      <c r="BB189" s="45" t="s">
        <v>1561</v>
      </c>
      <c r="BC189" s="45">
        <v>4</v>
      </c>
      <c r="BD189" s="46">
        <v>1.1999999999999999E-3</v>
      </c>
      <c r="BE189" s="38">
        <f t="shared" si="27"/>
        <v>0</v>
      </c>
      <c r="BF189" s="68">
        <f t="shared" si="33"/>
        <v>0</v>
      </c>
      <c r="BG189" s="44">
        <f>SUM(BF$14:BF189)</f>
        <v>0</v>
      </c>
      <c r="BH189" s="11">
        <f t="shared" si="34"/>
        <v>0</v>
      </c>
      <c r="BI189" s="11">
        <f t="shared" si="35"/>
        <v>176</v>
      </c>
      <c r="BT189" s="74">
        <v>145</v>
      </c>
      <c r="BU189" s="74" t="s">
        <v>157</v>
      </c>
      <c r="BV189" s="69" t="s">
        <v>2409</v>
      </c>
    </row>
    <row r="190" spans="1:7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V190" s="39" t="s">
        <v>103</v>
      </c>
      <c r="W190" s="39" t="s">
        <v>243</v>
      </c>
      <c r="AP190" s="68">
        <f t="shared" si="28"/>
        <v>0</v>
      </c>
      <c r="AQ190" s="68">
        <v>177</v>
      </c>
      <c r="AR190" s="41" t="s">
        <v>163</v>
      </c>
      <c r="AS190" s="42">
        <v>7</v>
      </c>
      <c r="AT190" s="43">
        <v>2.5000000000000001E-3</v>
      </c>
      <c r="AU190" s="38">
        <f t="shared" si="26"/>
        <v>0</v>
      </c>
      <c r="AV190" s="68">
        <f t="shared" si="29"/>
        <v>0</v>
      </c>
      <c r="AW190" s="44">
        <f>SUM(AV$14:AV190)</f>
        <v>0</v>
      </c>
      <c r="AX190" s="11">
        <f t="shared" si="30"/>
        <v>0</v>
      </c>
      <c r="AY190" s="11">
        <f t="shared" si="31"/>
        <v>177</v>
      </c>
      <c r="AZ190" s="11">
        <f t="shared" si="32"/>
        <v>0</v>
      </c>
      <c r="BA190" s="11">
        <v>177</v>
      </c>
      <c r="BB190" s="45" t="s">
        <v>163</v>
      </c>
      <c r="BC190" s="45">
        <v>7</v>
      </c>
      <c r="BD190" s="46">
        <v>2.5000000000000001E-3</v>
      </c>
      <c r="BE190" s="38">
        <f t="shared" si="27"/>
        <v>0</v>
      </c>
      <c r="BF190" s="68">
        <f t="shared" si="33"/>
        <v>0</v>
      </c>
      <c r="BG190" s="44">
        <f>SUM(BF$14:BF190)</f>
        <v>0</v>
      </c>
      <c r="BH190" s="11">
        <f t="shared" si="34"/>
        <v>0</v>
      </c>
      <c r="BI190" s="11">
        <f t="shared" si="35"/>
        <v>177</v>
      </c>
      <c r="BT190" s="74">
        <v>146</v>
      </c>
      <c r="BU190" s="74" t="s">
        <v>534</v>
      </c>
      <c r="BV190" s="69" t="s">
        <v>2412</v>
      </c>
    </row>
    <row r="191" spans="1:7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V191" s="39" t="s">
        <v>267</v>
      </c>
      <c r="W191" s="39" t="s">
        <v>240</v>
      </c>
      <c r="AP191" s="68">
        <f t="shared" si="28"/>
        <v>0</v>
      </c>
      <c r="AQ191" s="68">
        <v>178</v>
      </c>
      <c r="AR191" s="41" t="s">
        <v>569</v>
      </c>
      <c r="AS191" s="42">
        <v>2</v>
      </c>
      <c r="AT191" s="43">
        <v>5.0000000000000001E-4</v>
      </c>
      <c r="AU191" s="38">
        <f t="shared" si="26"/>
        <v>0</v>
      </c>
      <c r="AV191" s="68">
        <f t="shared" si="29"/>
        <v>0</v>
      </c>
      <c r="AW191" s="44">
        <f>SUM(AV$14:AV191)</f>
        <v>0</v>
      </c>
      <c r="AX191" s="11">
        <f t="shared" si="30"/>
        <v>0</v>
      </c>
      <c r="AY191" s="11">
        <f t="shared" si="31"/>
        <v>178</v>
      </c>
      <c r="AZ191" s="11">
        <f t="shared" si="32"/>
        <v>1</v>
      </c>
      <c r="BA191" s="11">
        <v>178</v>
      </c>
      <c r="BB191" s="45" t="s">
        <v>1562</v>
      </c>
      <c r="BC191" s="45">
        <v>2</v>
      </c>
      <c r="BD191" s="46">
        <v>5.0000000000000001E-4</v>
      </c>
      <c r="BE191" s="38">
        <f t="shared" si="27"/>
        <v>13</v>
      </c>
      <c r="BF191" s="68">
        <f t="shared" si="33"/>
        <v>1</v>
      </c>
      <c r="BG191" s="44">
        <f>SUM(BF$14:BF191)</f>
        <v>1</v>
      </c>
      <c r="BH191" s="11">
        <f t="shared" si="34"/>
        <v>1</v>
      </c>
      <c r="BI191" s="11">
        <f t="shared" si="35"/>
        <v>178</v>
      </c>
      <c r="BT191" s="74">
        <v>147</v>
      </c>
      <c r="BU191" s="74" t="s">
        <v>259</v>
      </c>
      <c r="BV191" s="69" t="s">
        <v>2389</v>
      </c>
    </row>
    <row r="192" spans="1:7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V192" s="39" t="s">
        <v>268</v>
      </c>
      <c r="W192" s="39" t="s">
        <v>241</v>
      </c>
      <c r="AP192" s="68">
        <f t="shared" si="28"/>
        <v>0</v>
      </c>
      <c r="AQ192" s="68">
        <v>179</v>
      </c>
      <c r="AR192" s="41" t="s">
        <v>570</v>
      </c>
      <c r="AS192" s="42">
        <v>4</v>
      </c>
      <c r="AT192" s="43">
        <v>1.1999999999999999E-3</v>
      </c>
      <c r="AU192" s="38">
        <f t="shared" si="26"/>
        <v>0</v>
      </c>
      <c r="AV192" s="68">
        <f t="shared" si="29"/>
        <v>0</v>
      </c>
      <c r="AW192" s="44">
        <f>SUM(AV$14:AV192)</f>
        <v>0</v>
      </c>
      <c r="AX192" s="11">
        <f t="shared" si="30"/>
        <v>0</v>
      </c>
      <c r="AY192" s="11">
        <f t="shared" si="31"/>
        <v>179</v>
      </c>
      <c r="AZ192" s="11">
        <f t="shared" si="32"/>
        <v>0</v>
      </c>
      <c r="BA192" s="11">
        <v>179</v>
      </c>
      <c r="BB192" s="45" t="s">
        <v>1563</v>
      </c>
      <c r="BC192" s="45">
        <v>4</v>
      </c>
      <c r="BD192" s="46">
        <v>1.1999999999999999E-3</v>
      </c>
      <c r="BE192" s="38">
        <f t="shared" si="27"/>
        <v>0</v>
      </c>
      <c r="BF192" s="68">
        <f t="shared" si="33"/>
        <v>0</v>
      </c>
      <c r="BG192" s="44">
        <f>SUM(BF$14:BF192)</f>
        <v>1</v>
      </c>
      <c r="BH192" s="11">
        <f t="shared" si="34"/>
        <v>0</v>
      </c>
      <c r="BI192" s="11">
        <f t="shared" si="35"/>
        <v>179</v>
      </c>
      <c r="BT192" s="74">
        <v>148</v>
      </c>
      <c r="BU192" s="74" t="s">
        <v>260</v>
      </c>
      <c r="BV192" s="69" t="s">
        <v>2389</v>
      </c>
    </row>
    <row r="193" spans="1:7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V193" s="39" t="s">
        <v>269</v>
      </c>
      <c r="W193" s="39" t="s">
        <v>243</v>
      </c>
      <c r="AP193" s="68">
        <f t="shared" si="28"/>
        <v>0</v>
      </c>
      <c r="AQ193" s="68">
        <v>180</v>
      </c>
      <c r="AR193" s="41" t="s">
        <v>571</v>
      </c>
      <c r="AS193" s="42">
        <v>4</v>
      </c>
      <c r="AT193" s="43">
        <v>1.1999999999999999E-3</v>
      </c>
      <c r="AU193" s="38">
        <f t="shared" si="26"/>
        <v>0</v>
      </c>
      <c r="AV193" s="68">
        <f t="shared" si="29"/>
        <v>0</v>
      </c>
      <c r="AW193" s="44">
        <f>SUM(AV$14:AV193)</f>
        <v>0</v>
      </c>
      <c r="AX193" s="11">
        <f t="shared" si="30"/>
        <v>0</v>
      </c>
      <c r="AY193" s="11">
        <f t="shared" si="31"/>
        <v>180</v>
      </c>
      <c r="AZ193" s="11">
        <f t="shared" si="32"/>
        <v>0</v>
      </c>
      <c r="BA193" s="11">
        <v>180</v>
      </c>
      <c r="BB193" s="45" t="s">
        <v>1564</v>
      </c>
      <c r="BC193" s="45">
        <v>4</v>
      </c>
      <c r="BD193" s="46">
        <v>1.1999999999999999E-3</v>
      </c>
      <c r="BE193" s="38">
        <f t="shared" si="27"/>
        <v>0</v>
      </c>
      <c r="BF193" s="68">
        <f t="shared" si="33"/>
        <v>0</v>
      </c>
      <c r="BG193" s="44">
        <f>SUM(BF$14:BF193)</f>
        <v>1</v>
      </c>
      <c r="BH193" s="11">
        <f t="shared" si="34"/>
        <v>0</v>
      </c>
      <c r="BI193" s="11">
        <f t="shared" si="35"/>
        <v>180</v>
      </c>
      <c r="BT193" s="74">
        <v>149</v>
      </c>
      <c r="BU193" s="74" t="s">
        <v>536</v>
      </c>
      <c r="BV193" s="69" t="s">
        <v>2412</v>
      </c>
    </row>
    <row r="194" spans="1:7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V194" s="39" t="s">
        <v>270</v>
      </c>
      <c r="W194" s="39" t="s">
        <v>243</v>
      </c>
      <c r="AP194" s="68">
        <f t="shared" si="28"/>
        <v>0</v>
      </c>
      <c r="AQ194" s="68">
        <v>181</v>
      </c>
      <c r="AR194" s="41" t="s">
        <v>572</v>
      </c>
      <c r="AS194" s="42">
        <v>4</v>
      </c>
      <c r="AT194" s="43">
        <v>1.1999999999999999E-3</v>
      </c>
      <c r="AU194" s="38">
        <f t="shared" si="26"/>
        <v>0</v>
      </c>
      <c r="AV194" s="68">
        <f t="shared" si="29"/>
        <v>0</v>
      </c>
      <c r="AW194" s="44">
        <f>SUM(AV$14:AV194)</f>
        <v>0</v>
      </c>
      <c r="AX194" s="11">
        <f t="shared" si="30"/>
        <v>0</v>
      </c>
      <c r="AY194" s="11">
        <f t="shared" si="31"/>
        <v>181</v>
      </c>
      <c r="AZ194" s="11">
        <f t="shared" si="32"/>
        <v>0</v>
      </c>
      <c r="BA194" s="11">
        <v>181</v>
      </c>
      <c r="BB194" s="45" t="s">
        <v>1565</v>
      </c>
      <c r="BC194" s="45">
        <v>4</v>
      </c>
      <c r="BD194" s="46">
        <v>1.1999999999999999E-3</v>
      </c>
      <c r="BE194" s="38">
        <f t="shared" si="27"/>
        <v>0</v>
      </c>
      <c r="BF194" s="68">
        <f t="shared" si="33"/>
        <v>0</v>
      </c>
      <c r="BG194" s="44">
        <f>SUM(BF$14:BF194)</f>
        <v>1</v>
      </c>
      <c r="BH194" s="11">
        <f t="shared" si="34"/>
        <v>0</v>
      </c>
      <c r="BI194" s="11">
        <f t="shared" si="35"/>
        <v>181</v>
      </c>
      <c r="BT194" s="74">
        <v>150</v>
      </c>
      <c r="BU194" s="74" t="s">
        <v>2413</v>
      </c>
      <c r="BV194" s="69" t="s">
        <v>2411</v>
      </c>
    </row>
    <row r="195" spans="1:7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V195" s="39" t="s">
        <v>573</v>
      </c>
      <c r="W195" s="39" t="s">
        <v>240</v>
      </c>
      <c r="AP195" s="68">
        <f t="shared" si="28"/>
        <v>0</v>
      </c>
      <c r="AQ195" s="68">
        <v>182</v>
      </c>
      <c r="AR195" s="41" t="s">
        <v>271</v>
      </c>
      <c r="AS195" s="42">
        <v>6</v>
      </c>
      <c r="AT195" s="43">
        <v>2E-3</v>
      </c>
      <c r="AU195" s="38">
        <f t="shared" si="26"/>
        <v>0</v>
      </c>
      <c r="AV195" s="68">
        <f t="shared" si="29"/>
        <v>0</v>
      </c>
      <c r="AW195" s="44">
        <f>SUM(AV$14:AV195)</f>
        <v>0</v>
      </c>
      <c r="AX195" s="11">
        <f t="shared" si="30"/>
        <v>0</v>
      </c>
      <c r="AY195" s="11">
        <f t="shared" si="31"/>
        <v>182</v>
      </c>
      <c r="AZ195" s="11">
        <f t="shared" si="32"/>
        <v>0</v>
      </c>
      <c r="BA195" s="11">
        <v>182</v>
      </c>
      <c r="BB195" s="45" t="s">
        <v>1566</v>
      </c>
      <c r="BC195" s="45">
        <v>6</v>
      </c>
      <c r="BD195" s="46">
        <v>2E-3</v>
      </c>
      <c r="BE195" s="38">
        <f t="shared" si="27"/>
        <v>0</v>
      </c>
      <c r="BF195" s="68">
        <f t="shared" si="33"/>
        <v>0</v>
      </c>
      <c r="BG195" s="44">
        <f>SUM(BF$14:BF195)</f>
        <v>1</v>
      </c>
      <c r="BH195" s="11">
        <f t="shared" si="34"/>
        <v>0</v>
      </c>
      <c r="BI195" s="11">
        <f t="shared" si="35"/>
        <v>182</v>
      </c>
      <c r="BT195" s="74">
        <v>151</v>
      </c>
      <c r="BU195" s="74" t="s">
        <v>538</v>
      </c>
      <c r="BV195" s="69" t="s">
        <v>2390</v>
      </c>
    </row>
    <row r="196" spans="1:7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V196" s="39" t="s">
        <v>272</v>
      </c>
      <c r="W196" s="39" t="s">
        <v>243</v>
      </c>
      <c r="AP196" s="68">
        <f t="shared" si="28"/>
        <v>0</v>
      </c>
      <c r="AQ196" s="68">
        <v>183</v>
      </c>
      <c r="AR196" s="41" t="s">
        <v>574</v>
      </c>
      <c r="AS196" s="42">
        <v>4</v>
      </c>
      <c r="AT196" s="43">
        <v>1.1999999999999999E-3</v>
      </c>
      <c r="AU196" s="38">
        <f t="shared" si="26"/>
        <v>0</v>
      </c>
      <c r="AV196" s="68">
        <f t="shared" si="29"/>
        <v>0</v>
      </c>
      <c r="AW196" s="44">
        <f>SUM(AV$14:AV196)</f>
        <v>0</v>
      </c>
      <c r="AX196" s="11">
        <f t="shared" si="30"/>
        <v>0</v>
      </c>
      <c r="AY196" s="11">
        <f t="shared" si="31"/>
        <v>183</v>
      </c>
      <c r="AZ196" s="11">
        <f t="shared" si="32"/>
        <v>0</v>
      </c>
      <c r="BA196" s="11">
        <v>183</v>
      </c>
      <c r="BB196" s="45" t="s">
        <v>1567</v>
      </c>
      <c r="BC196" s="45">
        <v>4</v>
      </c>
      <c r="BD196" s="46">
        <v>1.1999999999999999E-3</v>
      </c>
      <c r="BE196" s="38">
        <f t="shared" si="27"/>
        <v>0</v>
      </c>
      <c r="BF196" s="68">
        <f t="shared" si="33"/>
        <v>0</v>
      </c>
      <c r="BG196" s="44">
        <f>SUM(BF$14:BF196)</f>
        <v>1</v>
      </c>
      <c r="BH196" s="11">
        <f t="shared" si="34"/>
        <v>0</v>
      </c>
      <c r="BI196" s="11">
        <f t="shared" si="35"/>
        <v>183</v>
      </c>
      <c r="BT196" s="74">
        <v>152</v>
      </c>
      <c r="BU196" s="74" t="s">
        <v>539</v>
      </c>
      <c r="BV196" s="69" t="s">
        <v>2389</v>
      </c>
    </row>
    <row r="197" spans="1:7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V197" s="39" t="s">
        <v>273</v>
      </c>
      <c r="W197" s="39" t="s">
        <v>240</v>
      </c>
      <c r="AP197" s="68">
        <f t="shared" si="28"/>
        <v>0</v>
      </c>
      <c r="AQ197" s="68">
        <v>184</v>
      </c>
      <c r="AR197" s="41" t="s">
        <v>575</v>
      </c>
      <c r="AS197" s="42">
        <v>4</v>
      </c>
      <c r="AT197" s="43">
        <v>1.1999999999999999E-3</v>
      </c>
      <c r="AU197" s="38">
        <f t="shared" si="26"/>
        <v>0</v>
      </c>
      <c r="AV197" s="68">
        <f t="shared" si="29"/>
        <v>0</v>
      </c>
      <c r="AW197" s="44">
        <f>SUM(AV$14:AV197)</f>
        <v>0</v>
      </c>
      <c r="AX197" s="11">
        <f t="shared" si="30"/>
        <v>0</v>
      </c>
      <c r="AY197" s="11">
        <f t="shared" si="31"/>
        <v>184</v>
      </c>
      <c r="AZ197" s="11">
        <f t="shared" si="32"/>
        <v>0</v>
      </c>
      <c r="BA197" s="11">
        <v>184</v>
      </c>
      <c r="BB197" s="45" t="s">
        <v>1568</v>
      </c>
      <c r="BC197" s="45">
        <v>4</v>
      </c>
      <c r="BD197" s="46">
        <v>1.1999999999999999E-3</v>
      </c>
      <c r="BE197" s="38">
        <f t="shared" si="27"/>
        <v>0</v>
      </c>
      <c r="BF197" s="68">
        <f t="shared" si="33"/>
        <v>0</v>
      </c>
      <c r="BG197" s="44">
        <f>SUM(BF$14:BF197)</f>
        <v>1</v>
      </c>
      <c r="BH197" s="11">
        <f t="shared" si="34"/>
        <v>0</v>
      </c>
      <c r="BI197" s="11">
        <f t="shared" si="35"/>
        <v>184</v>
      </c>
      <c r="BT197" s="74">
        <v>153</v>
      </c>
      <c r="BU197" s="74" t="s">
        <v>2414</v>
      </c>
      <c r="BV197" s="69" t="s">
        <v>2394</v>
      </c>
    </row>
    <row r="198" spans="1:7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V198" s="39" t="s">
        <v>576</v>
      </c>
      <c r="W198" s="39" t="s">
        <v>240</v>
      </c>
      <c r="AP198" s="68">
        <f t="shared" si="28"/>
        <v>0</v>
      </c>
      <c r="AQ198" s="68">
        <v>185</v>
      </c>
      <c r="AR198" s="41" t="s">
        <v>164</v>
      </c>
      <c r="AS198" s="42">
        <v>3</v>
      </c>
      <c r="AT198" s="43">
        <v>8.0000000000000004E-4</v>
      </c>
      <c r="AU198" s="38">
        <f t="shared" si="26"/>
        <v>0</v>
      </c>
      <c r="AV198" s="68">
        <f t="shared" si="29"/>
        <v>0</v>
      </c>
      <c r="AW198" s="44">
        <f>SUM(AV$14:AV198)</f>
        <v>0</v>
      </c>
      <c r="AX198" s="11">
        <f t="shared" si="30"/>
        <v>0</v>
      </c>
      <c r="AY198" s="11">
        <f t="shared" si="31"/>
        <v>185</v>
      </c>
      <c r="AZ198" s="11">
        <f t="shared" si="32"/>
        <v>0</v>
      </c>
      <c r="BA198" s="11">
        <v>185</v>
      </c>
      <c r="BB198" s="45" t="s">
        <v>164</v>
      </c>
      <c r="BC198" s="45">
        <v>3</v>
      </c>
      <c r="BD198" s="46">
        <v>8.0000000000000004E-4</v>
      </c>
      <c r="BE198" s="38">
        <f t="shared" si="27"/>
        <v>0</v>
      </c>
      <c r="BF198" s="68">
        <f t="shared" si="33"/>
        <v>0</v>
      </c>
      <c r="BG198" s="44">
        <f>SUM(BF$14:BF198)</f>
        <v>1</v>
      </c>
      <c r="BH198" s="11">
        <f t="shared" si="34"/>
        <v>0</v>
      </c>
      <c r="BI198" s="11">
        <f t="shared" si="35"/>
        <v>185</v>
      </c>
      <c r="BT198" s="74">
        <v>154</v>
      </c>
      <c r="BU198" s="74" t="s">
        <v>542</v>
      </c>
      <c r="BV198" s="69" t="s">
        <v>2394</v>
      </c>
    </row>
    <row r="199" spans="1:7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V199" s="39" t="s">
        <v>274</v>
      </c>
      <c r="W199" s="39" t="s">
        <v>240</v>
      </c>
      <c r="AP199" s="68">
        <f t="shared" si="28"/>
        <v>0</v>
      </c>
      <c r="AQ199" s="68">
        <v>186</v>
      </c>
      <c r="AR199" s="41"/>
      <c r="AS199" s="42">
        <v>4</v>
      </c>
      <c r="AT199" s="43">
        <v>1.1999999999999999E-3</v>
      </c>
      <c r="AU199" s="38">
        <f t="shared" si="26"/>
        <v>0</v>
      </c>
      <c r="AV199" s="68">
        <f t="shared" si="29"/>
        <v>0</v>
      </c>
      <c r="AW199" s="44">
        <f>SUM(AV$14:AV199)</f>
        <v>0</v>
      </c>
      <c r="AX199" s="11">
        <f t="shared" si="30"/>
        <v>0</v>
      </c>
      <c r="AY199" s="11">
        <f t="shared" si="31"/>
        <v>186</v>
      </c>
      <c r="AZ199" s="11">
        <f t="shared" si="32"/>
        <v>0</v>
      </c>
      <c r="BA199" s="11">
        <v>186</v>
      </c>
      <c r="BB199" s="45"/>
      <c r="BC199" s="45">
        <v>4</v>
      </c>
      <c r="BD199" s="46">
        <v>1.1999999999999999E-3</v>
      </c>
      <c r="BE199" s="38">
        <f t="shared" si="27"/>
        <v>0</v>
      </c>
      <c r="BF199" s="68">
        <f t="shared" si="33"/>
        <v>0</v>
      </c>
      <c r="BG199" s="44">
        <f>SUM(BF$14:BF199)</f>
        <v>1</v>
      </c>
      <c r="BH199" s="11">
        <f t="shared" si="34"/>
        <v>0</v>
      </c>
      <c r="BI199" s="11">
        <f t="shared" si="35"/>
        <v>186</v>
      </c>
      <c r="BT199" s="74">
        <v>155</v>
      </c>
      <c r="BU199" s="74" t="s">
        <v>544</v>
      </c>
      <c r="BV199" s="69" t="s">
        <v>2409</v>
      </c>
    </row>
    <row r="200" spans="1:7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V200" s="39" t="s">
        <v>578</v>
      </c>
      <c r="W200" s="39" t="s">
        <v>240</v>
      </c>
      <c r="AP200" s="68">
        <f t="shared" si="28"/>
        <v>0</v>
      </c>
      <c r="AQ200" s="68">
        <v>187</v>
      </c>
      <c r="AR200" s="41" t="s">
        <v>579</v>
      </c>
      <c r="AS200" s="42">
        <v>7</v>
      </c>
      <c r="AT200" s="43">
        <v>2.5000000000000001E-3</v>
      </c>
      <c r="AU200" s="38">
        <f t="shared" si="26"/>
        <v>0</v>
      </c>
      <c r="AV200" s="68">
        <f t="shared" si="29"/>
        <v>0</v>
      </c>
      <c r="AW200" s="44">
        <f>SUM(AV$14:AV200)</f>
        <v>0</v>
      </c>
      <c r="AX200" s="11">
        <f t="shared" si="30"/>
        <v>0</v>
      </c>
      <c r="AY200" s="11">
        <f t="shared" si="31"/>
        <v>187</v>
      </c>
      <c r="AZ200" s="11">
        <f t="shared" si="32"/>
        <v>0</v>
      </c>
      <c r="BA200" s="11">
        <v>187</v>
      </c>
      <c r="BB200" s="45" t="s">
        <v>1569</v>
      </c>
      <c r="BC200" s="45">
        <v>7</v>
      </c>
      <c r="BD200" s="46">
        <v>2.5000000000000001E-3</v>
      </c>
      <c r="BE200" s="38">
        <f t="shared" si="27"/>
        <v>0</v>
      </c>
      <c r="BF200" s="68">
        <f t="shared" si="33"/>
        <v>0</v>
      </c>
      <c r="BG200" s="44">
        <f>SUM(BF$14:BF200)</f>
        <v>1</v>
      </c>
      <c r="BH200" s="11">
        <f t="shared" si="34"/>
        <v>0</v>
      </c>
      <c r="BI200" s="11">
        <f t="shared" si="35"/>
        <v>187</v>
      </c>
      <c r="BT200" s="74">
        <v>156</v>
      </c>
      <c r="BU200" s="74" t="s">
        <v>546</v>
      </c>
      <c r="BV200" s="69" t="s">
        <v>2389</v>
      </c>
    </row>
    <row r="201" spans="1:7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V201" s="39" t="s">
        <v>275</v>
      </c>
      <c r="W201" s="39" t="s">
        <v>241</v>
      </c>
      <c r="AP201" s="68">
        <f t="shared" si="28"/>
        <v>0</v>
      </c>
      <c r="AQ201" s="68">
        <v>188</v>
      </c>
      <c r="AR201" s="41" t="s">
        <v>165</v>
      </c>
      <c r="AS201" s="42">
        <v>3</v>
      </c>
      <c r="AT201" s="43">
        <v>8.0000000000000004E-4</v>
      </c>
      <c r="AU201" s="38">
        <f t="shared" si="26"/>
        <v>0</v>
      </c>
      <c r="AV201" s="68">
        <f t="shared" si="29"/>
        <v>0</v>
      </c>
      <c r="AW201" s="44">
        <f>SUM(AV$14:AV201)</f>
        <v>0</v>
      </c>
      <c r="AX201" s="11">
        <f t="shared" si="30"/>
        <v>0</v>
      </c>
      <c r="AY201" s="11">
        <f t="shared" si="31"/>
        <v>188</v>
      </c>
      <c r="AZ201" s="11">
        <f t="shared" si="32"/>
        <v>0</v>
      </c>
      <c r="BA201" s="11">
        <v>188</v>
      </c>
      <c r="BB201" s="45" t="s">
        <v>165</v>
      </c>
      <c r="BC201" s="45">
        <v>3</v>
      </c>
      <c r="BD201" s="46">
        <v>8.0000000000000004E-4</v>
      </c>
      <c r="BE201" s="38">
        <f t="shared" si="27"/>
        <v>0</v>
      </c>
      <c r="BF201" s="68">
        <f t="shared" si="33"/>
        <v>0</v>
      </c>
      <c r="BG201" s="44">
        <f>SUM(BF$14:BF201)</f>
        <v>1</v>
      </c>
      <c r="BH201" s="11">
        <f t="shared" si="34"/>
        <v>0</v>
      </c>
      <c r="BI201" s="11">
        <f t="shared" si="35"/>
        <v>188</v>
      </c>
      <c r="BT201" s="74">
        <v>157</v>
      </c>
      <c r="BU201" s="74" t="s">
        <v>548</v>
      </c>
      <c r="BV201" s="69" t="s">
        <v>2389</v>
      </c>
    </row>
    <row r="202" spans="1:7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V202" s="39" t="s">
        <v>276</v>
      </c>
      <c r="W202" s="39" t="s">
        <v>240</v>
      </c>
      <c r="AP202" s="68">
        <f t="shared" si="28"/>
        <v>0</v>
      </c>
      <c r="AQ202" s="68">
        <v>189</v>
      </c>
      <c r="AR202" s="41" t="s">
        <v>580</v>
      </c>
      <c r="AS202" s="42">
        <v>3</v>
      </c>
      <c r="AT202" s="43">
        <v>8.0000000000000004E-4</v>
      </c>
      <c r="AU202" s="38">
        <f t="shared" si="26"/>
        <v>0</v>
      </c>
      <c r="AV202" s="68">
        <f t="shared" si="29"/>
        <v>0</v>
      </c>
      <c r="AW202" s="44">
        <f>SUM(AV$14:AV202)</f>
        <v>0</v>
      </c>
      <c r="AX202" s="11">
        <f t="shared" si="30"/>
        <v>0</v>
      </c>
      <c r="AY202" s="11">
        <f t="shared" si="31"/>
        <v>189</v>
      </c>
      <c r="AZ202" s="11">
        <f t="shared" si="32"/>
        <v>0</v>
      </c>
      <c r="BA202" s="11">
        <v>189</v>
      </c>
      <c r="BB202" s="45" t="s">
        <v>1570</v>
      </c>
      <c r="BC202" s="45">
        <v>3</v>
      </c>
      <c r="BD202" s="46">
        <v>8.0000000000000004E-4</v>
      </c>
      <c r="BE202" s="38">
        <f t="shared" si="27"/>
        <v>0</v>
      </c>
      <c r="BF202" s="68">
        <f t="shared" si="33"/>
        <v>0</v>
      </c>
      <c r="BG202" s="44">
        <f>SUM(BF$14:BF202)</f>
        <v>1</v>
      </c>
      <c r="BH202" s="11">
        <f t="shared" si="34"/>
        <v>0</v>
      </c>
      <c r="BI202" s="11">
        <f t="shared" si="35"/>
        <v>189</v>
      </c>
      <c r="BT202" s="74">
        <v>158</v>
      </c>
      <c r="BU202" s="74" t="s">
        <v>549</v>
      </c>
      <c r="BV202" s="69" t="s">
        <v>2394</v>
      </c>
    </row>
    <row r="203" spans="1:7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V203" s="39" t="s">
        <v>581</v>
      </c>
      <c r="W203" s="39" t="s">
        <v>243</v>
      </c>
      <c r="AP203" s="68">
        <f t="shared" si="28"/>
        <v>0</v>
      </c>
      <c r="AQ203" s="68">
        <v>190</v>
      </c>
      <c r="AR203" s="41" t="s">
        <v>166</v>
      </c>
      <c r="AS203" s="42">
        <v>6</v>
      </c>
      <c r="AT203" s="43">
        <v>2E-3</v>
      </c>
      <c r="AU203" s="38">
        <f t="shared" si="26"/>
        <v>0</v>
      </c>
      <c r="AV203" s="68">
        <f t="shared" si="29"/>
        <v>0</v>
      </c>
      <c r="AW203" s="44">
        <f>SUM(AV$14:AV203)</f>
        <v>0</v>
      </c>
      <c r="AX203" s="11">
        <f t="shared" si="30"/>
        <v>0</v>
      </c>
      <c r="AY203" s="11">
        <f t="shared" si="31"/>
        <v>190</v>
      </c>
      <c r="AZ203" s="11">
        <f t="shared" si="32"/>
        <v>0</v>
      </c>
      <c r="BA203" s="11">
        <v>190</v>
      </c>
      <c r="BB203" s="45" t="s">
        <v>166</v>
      </c>
      <c r="BC203" s="45">
        <v>6</v>
      </c>
      <c r="BD203" s="46">
        <v>2E-3</v>
      </c>
      <c r="BE203" s="38">
        <f t="shared" si="27"/>
        <v>0</v>
      </c>
      <c r="BF203" s="68">
        <f t="shared" si="33"/>
        <v>0</v>
      </c>
      <c r="BG203" s="44">
        <f>SUM(BF$14:BF203)</f>
        <v>1</v>
      </c>
      <c r="BH203" s="11">
        <f t="shared" si="34"/>
        <v>0</v>
      </c>
      <c r="BI203" s="11">
        <f t="shared" si="35"/>
        <v>190</v>
      </c>
      <c r="BT203" s="74">
        <v>159</v>
      </c>
      <c r="BU203" s="74" t="s">
        <v>550</v>
      </c>
      <c r="BV203" s="69" t="s">
        <v>2394</v>
      </c>
    </row>
    <row r="204" spans="1:7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V204" s="39" t="s">
        <v>582</v>
      </c>
      <c r="W204" s="39" t="s">
        <v>243</v>
      </c>
      <c r="AP204" s="68">
        <f t="shared" si="28"/>
        <v>0</v>
      </c>
      <c r="AQ204" s="68">
        <v>191</v>
      </c>
      <c r="AR204" s="41" t="s">
        <v>583</v>
      </c>
      <c r="AS204" s="42">
        <v>4</v>
      </c>
      <c r="AT204" s="43">
        <v>1.1999999999999999E-3</v>
      </c>
      <c r="AU204" s="38">
        <f t="shared" si="26"/>
        <v>0</v>
      </c>
      <c r="AV204" s="68">
        <f t="shared" si="29"/>
        <v>0</v>
      </c>
      <c r="AW204" s="44">
        <f>SUM(AV$14:AV204)</f>
        <v>0</v>
      </c>
      <c r="AX204" s="11">
        <f t="shared" si="30"/>
        <v>0</v>
      </c>
      <c r="AY204" s="11">
        <f t="shared" si="31"/>
        <v>191</v>
      </c>
      <c r="AZ204" s="11">
        <f t="shared" si="32"/>
        <v>0</v>
      </c>
      <c r="BA204" s="11">
        <v>191</v>
      </c>
      <c r="BB204" s="45" t="s">
        <v>1571</v>
      </c>
      <c r="BC204" s="45">
        <v>4</v>
      </c>
      <c r="BD204" s="46">
        <v>1.1999999999999999E-3</v>
      </c>
      <c r="BE204" s="38">
        <f t="shared" si="27"/>
        <v>0</v>
      </c>
      <c r="BF204" s="68">
        <f t="shared" si="33"/>
        <v>0</v>
      </c>
      <c r="BG204" s="44">
        <f>SUM(BF$14:BF204)</f>
        <v>1</v>
      </c>
      <c r="BH204" s="11">
        <f t="shared" si="34"/>
        <v>0</v>
      </c>
      <c r="BI204" s="11">
        <f t="shared" si="35"/>
        <v>191</v>
      </c>
      <c r="BT204" s="74">
        <v>160</v>
      </c>
      <c r="BU204" s="74" t="s">
        <v>158</v>
      </c>
      <c r="BV204" s="69" t="s">
        <v>2389</v>
      </c>
    </row>
    <row r="205" spans="1:7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V205" s="39" t="s">
        <v>277</v>
      </c>
      <c r="W205" s="39" t="s">
        <v>241</v>
      </c>
      <c r="AP205" s="68">
        <f t="shared" si="28"/>
        <v>0</v>
      </c>
      <c r="AQ205" s="68">
        <v>192</v>
      </c>
      <c r="AR205" s="41" t="s">
        <v>167</v>
      </c>
      <c r="AS205" s="42">
        <v>5</v>
      </c>
      <c r="AT205" s="43">
        <v>1.6000000000000001E-3</v>
      </c>
      <c r="AU205" s="38">
        <f t="shared" si="26"/>
        <v>0</v>
      </c>
      <c r="AV205" s="68">
        <f t="shared" si="29"/>
        <v>0</v>
      </c>
      <c r="AW205" s="44">
        <f>SUM(AV$14:AV205)</f>
        <v>0</v>
      </c>
      <c r="AX205" s="11">
        <f t="shared" si="30"/>
        <v>0</v>
      </c>
      <c r="AY205" s="11">
        <f t="shared" si="31"/>
        <v>192</v>
      </c>
      <c r="AZ205" s="11">
        <f t="shared" si="32"/>
        <v>0</v>
      </c>
      <c r="BA205" s="11">
        <v>192</v>
      </c>
      <c r="BB205" s="45" t="s">
        <v>167</v>
      </c>
      <c r="BC205" s="45">
        <v>5</v>
      </c>
      <c r="BD205" s="46">
        <v>1.6000000000000001E-3</v>
      </c>
      <c r="BE205" s="38">
        <f t="shared" si="27"/>
        <v>0</v>
      </c>
      <c r="BF205" s="68">
        <f t="shared" si="33"/>
        <v>0</v>
      </c>
      <c r="BG205" s="44">
        <f>SUM(BF$14:BF205)</f>
        <v>1</v>
      </c>
      <c r="BH205" s="11">
        <f t="shared" si="34"/>
        <v>0</v>
      </c>
      <c r="BI205" s="11">
        <f t="shared" si="35"/>
        <v>192</v>
      </c>
      <c r="BT205" s="74">
        <v>161</v>
      </c>
      <c r="BU205" s="74" t="s">
        <v>552</v>
      </c>
      <c r="BV205" s="69" t="s">
        <v>2394</v>
      </c>
    </row>
    <row r="206" spans="1:7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V206" s="39" t="s">
        <v>104</v>
      </c>
      <c r="W206" s="39" t="s">
        <v>243</v>
      </c>
      <c r="AP206" s="68">
        <f t="shared" si="28"/>
        <v>0</v>
      </c>
      <c r="AQ206" s="68">
        <v>193</v>
      </c>
      <c r="AR206" s="41" t="s">
        <v>584</v>
      </c>
      <c r="AS206" s="42">
        <v>5</v>
      </c>
      <c r="AT206" s="43">
        <v>1.6000000000000001E-3</v>
      </c>
      <c r="AU206" s="38">
        <f t="shared" ref="AU206:AU269" si="36">IFERROR(FIND(F$3,AR206,1),0)</f>
        <v>0</v>
      </c>
      <c r="AV206" s="68">
        <f t="shared" si="29"/>
        <v>0</v>
      </c>
      <c r="AW206" s="44">
        <f>SUM(AV$14:AV206)</f>
        <v>0</v>
      </c>
      <c r="AX206" s="11">
        <f t="shared" si="30"/>
        <v>0</v>
      </c>
      <c r="AY206" s="11">
        <f t="shared" si="31"/>
        <v>193</v>
      </c>
      <c r="AZ206" s="11">
        <f t="shared" si="32"/>
        <v>0</v>
      </c>
      <c r="BA206" s="11">
        <v>193</v>
      </c>
      <c r="BB206" s="45" t="s">
        <v>1572</v>
      </c>
      <c r="BC206" s="45">
        <v>5</v>
      </c>
      <c r="BD206" s="46">
        <v>1.6000000000000001E-3</v>
      </c>
      <c r="BE206" s="38">
        <f t="shared" ref="BE206:BE269" si="37">IFERROR(FIND(F$3,BB206,1),0)</f>
        <v>0</v>
      </c>
      <c r="BF206" s="68">
        <f t="shared" si="33"/>
        <v>0</v>
      </c>
      <c r="BG206" s="44">
        <f>SUM(BF$14:BF206)</f>
        <v>1</v>
      </c>
      <c r="BH206" s="11">
        <f t="shared" si="34"/>
        <v>0</v>
      </c>
      <c r="BI206" s="11">
        <f t="shared" si="35"/>
        <v>193</v>
      </c>
      <c r="BT206" s="74">
        <v>162</v>
      </c>
      <c r="BU206" s="74" t="s">
        <v>553</v>
      </c>
      <c r="BV206" s="69" t="s">
        <v>2394</v>
      </c>
    </row>
    <row r="207" spans="1:7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V207" s="39" t="s">
        <v>105</v>
      </c>
      <c r="W207" s="39" t="s">
        <v>240</v>
      </c>
      <c r="AP207" s="68">
        <f t="shared" ref="AP207:AP270" si="38">AX207</f>
        <v>0</v>
      </c>
      <c r="AQ207" s="68">
        <v>194</v>
      </c>
      <c r="AR207" s="41" t="s">
        <v>585</v>
      </c>
      <c r="AS207" s="42">
        <v>5</v>
      </c>
      <c r="AT207" s="43">
        <v>1.6000000000000001E-3</v>
      </c>
      <c r="AU207" s="38">
        <f t="shared" si="36"/>
        <v>0</v>
      </c>
      <c r="AV207" s="68">
        <f t="shared" ref="AV207:AV270" si="39">IF(AU207=0,0,1)</f>
        <v>0</v>
      </c>
      <c r="AW207" s="44">
        <f>SUM(AV$14:AV207)</f>
        <v>0</v>
      </c>
      <c r="AX207" s="11">
        <f t="shared" ref="AX207:AX270" si="40">IF(AV207=1,AW207,0)</f>
        <v>0</v>
      </c>
      <c r="AY207" s="11">
        <f t="shared" ref="AY207:AY270" si="41">AQ207</f>
        <v>194</v>
      </c>
      <c r="AZ207" s="11">
        <f t="shared" ref="AZ207:AZ270" si="42">BH207</f>
        <v>0</v>
      </c>
      <c r="BA207" s="11">
        <v>194</v>
      </c>
      <c r="BB207" s="45" t="s">
        <v>1573</v>
      </c>
      <c r="BC207" s="45">
        <v>5</v>
      </c>
      <c r="BD207" s="46">
        <v>1.6000000000000001E-3</v>
      </c>
      <c r="BE207" s="38">
        <f t="shared" si="37"/>
        <v>0</v>
      </c>
      <c r="BF207" s="68">
        <f t="shared" si="33"/>
        <v>0</v>
      </c>
      <c r="BG207" s="44">
        <f>SUM(BF$14:BF207)</f>
        <v>1</v>
      </c>
      <c r="BH207" s="11">
        <f t="shared" si="34"/>
        <v>0</v>
      </c>
      <c r="BI207" s="11">
        <f t="shared" si="35"/>
        <v>194</v>
      </c>
      <c r="BT207" s="74">
        <v>163</v>
      </c>
      <c r="BU207" s="74" t="s">
        <v>554</v>
      </c>
      <c r="BV207" s="69" t="s">
        <v>2394</v>
      </c>
    </row>
    <row r="208" spans="1:7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V208" s="39" t="s">
        <v>106</v>
      </c>
      <c r="W208" s="39" t="s">
        <v>240</v>
      </c>
      <c r="AP208" s="68">
        <f t="shared" si="38"/>
        <v>0</v>
      </c>
      <c r="AQ208" s="68">
        <v>195</v>
      </c>
      <c r="AR208" s="41" t="s">
        <v>586</v>
      </c>
      <c r="AS208" s="42">
        <v>5</v>
      </c>
      <c r="AT208" s="43">
        <v>1.6000000000000001E-3</v>
      </c>
      <c r="AU208" s="38">
        <f t="shared" si="36"/>
        <v>0</v>
      </c>
      <c r="AV208" s="68">
        <f t="shared" si="39"/>
        <v>0</v>
      </c>
      <c r="AW208" s="44">
        <f>SUM(AV$14:AV208)</f>
        <v>0</v>
      </c>
      <c r="AX208" s="11">
        <f t="shared" si="40"/>
        <v>0</v>
      </c>
      <c r="AY208" s="11">
        <f t="shared" si="41"/>
        <v>195</v>
      </c>
      <c r="AZ208" s="11">
        <f t="shared" si="42"/>
        <v>0</v>
      </c>
      <c r="BA208" s="11">
        <v>195</v>
      </c>
      <c r="BB208" s="45" t="s">
        <v>1574</v>
      </c>
      <c r="BC208" s="45">
        <v>5</v>
      </c>
      <c r="BD208" s="46">
        <v>1.6000000000000001E-3</v>
      </c>
      <c r="BE208" s="38">
        <f t="shared" si="37"/>
        <v>0</v>
      </c>
      <c r="BF208" s="68">
        <f t="shared" ref="BF208:BF271" si="43">IF(BE208=0,0,1)</f>
        <v>0</v>
      </c>
      <c r="BG208" s="44">
        <f>SUM(BF$14:BF208)</f>
        <v>1</v>
      </c>
      <c r="BH208" s="11">
        <f t="shared" ref="BH208:BH271" si="44">IF(BF208=1,BG208,0)</f>
        <v>0</v>
      </c>
      <c r="BI208" s="11">
        <f t="shared" ref="BI208:BI271" si="45">BA208</f>
        <v>195</v>
      </c>
      <c r="BT208" s="74">
        <v>164</v>
      </c>
      <c r="BU208" s="74" t="s">
        <v>2415</v>
      </c>
      <c r="BV208" s="69" t="s">
        <v>2389</v>
      </c>
    </row>
    <row r="209" spans="1:7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V209" s="39" t="s">
        <v>107</v>
      </c>
      <c r="W209" s="39" t="s">
        <v>240</v>
      </c>
      <c r="AP209" s="68">
        <f t="shared" si="38"/>
        <v>0</v>
      </c>
      <c r="AQ209" s="68">
        <v>196</v>
      </c>
      <c r="AR209" s="41" t="s">
        <v>587</v>
      </c>
      <c r="AS209" s="42">
        <v>7</v>
      </c>
      <c r="AT209" s="43">
        <v>2.5000000000000001E-3</v>
      </c>
      <c r="AU209" s="38">
        <f t="shared" si="36"/>
        <v>0</v>
      </c>
      <c r="AV209" s="68">
        <f t="shared" si="39"/>
        <v>0</v>
      </c>
      <c r="AW209" s="44">
        <f>SUM(AV$14:AV209)</f>
        <v>0</v>
      </c>
      <c r="AX209" s="11">
        <f t="shared" si="40"/>
        <v>0</v>
      </c>
      <c r="AY209" s="11">
        <f t="shared" si="41"/>
        <v>196</v>
      </c>
      <c r="AZ209" s="11">
        <f t="shared" si="42"/>
        <v>0</v>
      </c>
      <c r="BA209" s="11">
        <v>196</v>
      </c>
      <c r="BB209" s="45" t="s">
        <v>1575</v>
      </c>
      <c r="BC209" s="45">
        <v>7</v>
      </c>
      <c r="BD209" s="46">
        <v>2.5000000000000001E-3</v>
      </c>
      <c r="BE209" s="38">
        <f t="shared" si="37"/>
        <v>0</v>
      </c>
      <c r="BF209" s="68">
        <f t="shared" si="43"/>
        <v>0</v>
      </c>
      <c r="BG209" s="44">
        <f>SUM(BF$14:BF209)</f>
        <v>1</v>
      </c>
      <c r="BH209" s="11">
        <f t="shared" si="44"/>
        <v>0</v>
      </c>
      <c r="BI209" s="11">
        <f t="shared" si="45"/>
        <v>196</v>
      </c>
      <c r="BT209" s="74">
        <v>165</v>
      </c>
      <c r="BU209" s="74" t="s">
        <v>160</v>
      </c>
      <c r="BV209" s="69" t="s">
        <v>2389</v>
      </c>
    </row>
    <row r="210" spans="1:7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V210" s="39" t="s">
        <v>588</v>
      </c>
      <c r="W210" s="39" t="s">
        <v>241</v>
      </c>
      <c r="AP210" s="68">
        <f t="shared" si="38"/>
        <v>0</v>
      </c>
      <c r="AQ210" s="68">
        <v>197</v>
      </c>
      <c r="AR210" s="41" t="s">
        <v>589</v>
      </c>
      <c r="AS210" s="42">
        <v>3</v>
      </c>
      <c r="AT210" s="43">
        <v>8.0000000000000004E-4</v>
      </c>
      <c r="AU210" s="38">
        <f t="shared" si="36"/>
        <v>0</v>
      </c>
      <c r="AV210" s="68">
        <f t="shared" si="39"/>
        <v>0</v>
      </c>
      <c r="AW210" s="44">
        <f>SUM(AV$14:AV210)</f>
        <v>0</v>
      </c>
      <c r="AX210" s="11">
        <f t="shared" si="40"/>
        <v>0</v>
      </c>
      <c r="AY210" s="11">
        <f t="shared" si="41"/>
        <v>197</v>
      </c>
      <c r="AZ210" s="11">
        <f t="shared" si="42"/>
        <v>0</v>
      </c>
      <c r="BA210" s="11">
        <v>197</v>
      </c>
      <c r="BB210" s="45" t="s">
        <v>1576</v>
      </c>
      <c r="BC210" s="45">
        <v>3</v>
      </c>
      <c r="BD210" s="46">
        <v>8.0000000000000004E-4</v>
      </c>
      <c r="BE210" s="38">
        <f t="shared" si="37"/>
        <v>0</v>
      </c>
      <c r="BF210" s="68">
        <f t="shared" si="43"/>
        <v>0</v>
      </c>
      <c r="BG210" s="44">
        <f>SUM(BF$14:BF210)</f>
        <v>1</v>
      </c>
      <c r="BH210" s="11">
        <f t="shared" si="44"/>
        <v>0</v>
      </c>
      <c r="BI210" s="11">
        <f t="shared" si="45"/>
        <v>197</v>
      </c>
      <c r="BT210" s="74">
        <v>166</v>
      </c>
      <c r="BU210" s="74" t="s">
        <v>558</v>
      </c>
      <c r="BV210" s="69" t="s">
        <v>2394</v>
      </c>
    </row>
    <row r="211" spans="1:7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V211" s="39" t="s">
        <v>590</v>
      </c>
      <c r="W211" s="39" t="s">
        <v>239</v>
      </c>
      <c r="AP211" s="68">
        <f t="shared" si="38"/>
        <v>0</v>
      </c>
      <c r="AQ211" s="68">
        <v>198</v>
      </c>
      <c r="AR211" s="41" t="s">
        <v>591</v>
      </c>
      <c r="AS211" s="42">
        <v>3</v>
      </c>
      <c r="AT211" s="43">
        <v>8.0000000000000004E-4</v>
      </c>
      <c r="AU211" s="38">
        <f t="shared" si="36"/>
        <v>0</v>
      </c>
      <c r="AV211" s="68">
        <f t="shared" si="39"/>
        <v>0</v>
      </c>
      <c r="AW211" s="44">
        <f>SUM(AV$14:AV211)</f>
        <v>0</v>
      </c>
      <c r="AX211" s="11">
        <f t="shared" si="40"/>
        <v>0</v>
      </c>
      <c r="AY211" s="11">
        <f t="shared" si="41"/>
        <v>198</v>
      </c>
      <c r="AZ211" s="11">
        <f t="shared" si="42"/>
        <v>0</v>
      </c>
      <c r="BA211" s="11">
        <v>198</v>
      </c>
      <c r="BB211" s="45" t="s">
        <v>1577</v>
      </c>
      <c r="BC211" s="45">
        <v>3</v>
      </c>
      <c r="BD211" s="46">
        <v>8.0000000000000004E-4</v>
      </c>
      <c r="BE211" s="38">
        <f t="shared" si="37"/>
        <v>0</v>
      </c>
      <c r="BF211" s="68">
        <f t="shared" si="43"/>
        <v>0</v>
      </c>
      <c r="BG211" s="44">
        <f>SUM(BF$14:BF211)</f>
        <v>1</v>
      </c>
      <c r="BH211" s="11">
        <f t="shared" si="44"/>
        <v>0</v>
      </c>
      <c r="BI211" s="11">
        <f t="shared" si="45"/>
        <v>198</v>
      </c>
      <c r="BT211" s="74">
        <v>167</v>
      </c>
      <c r="BU211" s="74" t="s">
        <v>265</v>
      </c>
      <c r="BV211" s="69" t="s">
        <v>2397</v>
      </c>
    </row>
    <row r="212" spans="1:7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V212" s="39" t="s">
        <v>108</v>
      </c>
      <c r="W212" s="39" t="s">
        <v>243</v>
      </c>
      <c r="AP212" s="68">
        <f t="shared" si="38"/>
        <v>0</v>
      </c>
      <c r="AQ212" s="68">
        <v>199</v>
      </c>
      <c r="AR212" s="41" t="s">
        <v>592</v>
      </c>
      <c r="AS212" s="42">
        <v>3</v>
      </c>
      <c r="AT212" s="43">
        <v>8.0000000000000004E-4</v>
      </c>
      <c r="AU212" s="38">
        <f t="shared" si="36"/>
        <v>0</v>
      </c>
      <c r="AV212" s="68">
        <f t="shared" si="39"/>
        <v>0</v>
      </c>
      <c r="AW212" s="44">
        <f>SUM(AV$14:AV212)</f>
        <v>0</v>
      </c>
      <c r="AX212" s="11">
        <f t="shared" si="40"/>
        <v>0</v>
      </c>
      <c r="AY212" s="11">
        <f t="shared" si="41"/>
        <v>199</v>
      </c>
      <c r="AZ212" s="11">
        <f t="shared" si="42"/>
        <v>0</v>
      </c>
      <c r="BA212" s="11">
        <v>199</v>
      </c>
      <c r="BB212" s="45" t="s">
        <v>1578</v>
      </c>
      <c r="BC212" s="45">
        <v>3</v>
      </c>
      <c r="BD212" s="46">
        <v>8.0000000000000004E-4</v>
      </c>
      <c r="BE212" s="38">
        <f t="shared" si="37"/>
        <v>0</v>
      </c>
      <c r="BF212" s="68">
        <f t="shared" si="43"/>
        <v>0</v>
      </c>
      <c r="BG212" s="44">
        <f>SUM(BF$14:BF212)</f>
        <v>1</v>
      </c>
      <c r="BH212" s="11">
        <f t="shared" si="44"/>
        <v>0</v>
      </c>
      <c r="BI212" s="11">
        <f t="shared" si="45"/>
        <v>199</v>
      </c>
      <c r="BT212" s="74">
        <v>168</v>
      </c>
      <c r="BU212" s="74" t="s">
        <v>559</v>
      </c>
      <c r="BV212" s="69" t="s">
        <v>2398</v>
      </c>
    </row>
    <row r="213" spans="1:7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V213" s="39" t="s">
        <v>109</v>
      </c>
      <c r="W213" s="39" t="s">
        <v>243</v>
      </c>
      <c r="AP213" s="68">
        <f t="shared" si="38"/>
        <v>0</v>
      </c>
      <c r="AQ213" s="68">
        <v>200</v>
      </c>
      <c r="AR213" s="41" t="s">
        <v>593</v>
      </c>
      <c r="AS213" s="42">
        <v>3</v>
      </c>
      <c r="AT213" s="43">
        <v>8.0000000000000004E-4</v>
      </c>
      <c r="AU213" s="38">
        <f t="shared" si="36"/>
        <v>0</v>
      </c>
      <c r="AV213" s="68">
        <f t="shared" si="39"/>
        <v>0</v>
      </c>
      <c r="AW213" s="44">
        <f>SUM(AV$14:AV213)</f>
        <v>0</v>
      </c>
      <c r="AX213" s="11">
        <f t="shared" si="40"/>
        <v>0</v>
      </c>
      <c r="AY213" s="11">
        <f t="shared" si="41"/>
        <v>200</v>
      </c>
      <c r="AZ213" s="11">
        <f t="shared" si="42"/>
        <v>0</v>
      </c>
      <c r="BA213" s="11">
        <v>200</v>
      </c>
      <c r="BB213" s="45" t="s">
        <v>1579</v>
      </c>
      <c r="BC213" s="45">
        <v>3</v>
      </c>
      <c r="BD213" s="46">
        <v>8.0000000000000004E-4</v>
      </c>
      <c r="BE213" s="38">
        <f t="shared" si="37"/>
        <v>0</v>
      </c>
      <c r="BF213" s="68">
        <f t="shared" si="43"/>
        <v>0</v>
      </c>
      <c r="BG213" s="44">
        <f>SUM(BF$14:BF213)</f>
        <v>1</v>
      </c>
      <c r="BH213" s="11">
        <f t="shared" si="44"/>
        <v>0</v>
      </c>
      <c r="BI213" s="11">
        <f t="shared" si="45"/>
        <v>200</v>
      </c>
      <c r="BT213" s="74">
        <v>169</v>
      </c>
      <c r="BU213" s="74" t="s">
        <v>560</v>
      </c>
      <c r="BV213" s="69" t="s">
        <v>2395</v>
      </c>
    </row>
    <row r="214" spans="1:7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V214" s="39" t="s">
        <v>278</v>
      </c>
      <c r="W214" s="39" t="s">
        <v>240</v>
      </c>
      <c r="AP214" s="68">
        <f t="shared" si="38"/>
        <v>0</v>
      </c>
      <c r="AQ214" s="68">
        <v>201</v>
      </c>
      <c r="AR214" s="41" t="s">
        <v>594</v>
      </c>
      <c r="AS214" s="42">
        <v>4</v>
      </c>
      <c r="AT214" s="43">
        <v>1.1999999999999999E-3</v>
      </c>
      <c r="AU214" s="38">
        <f t="shared" si="36"/>
        <v>0</v>
      </c>
      <c r="AV214" s="68">
        <f t="shared" si="39"/>
        <v>0</v>
      </c>
      <c r="AW214" s="44">
        <f>SUM(AV$14:AV214)</f>
        <v>0</v>
      </c>
      <c r="AX214" s="11">
        <f t="shared" si="40"/>
        <v>0</v>
      </c>
      <c r="AY214" s="11">
        <f t="shared" si="41"/>
        <v>201</v>
      </c>
      <c r="AZ214" s="11">
        <f t="shared" si="42"/>
        <v>0</v>
      </c>
      <c r="BA214" s="11">
        <v>201</v>
      </c>
      <c r="BB214" s="45" t="s">
        <v>1580</v>
      </c>
      <c r="BC214" s="45">
        <v>4</v>
      </c>
      <c r="BD214" s="46">
        <v>1.1999999999999999E-3</v>
      </c>
      <c r="BE214" s="38">
        <f t="shared" si="37"/>
        <v>0</v>
      </c>
      <c r="BF214" s="68">
        <f t="shared" si="43"/>
        <v>0</v>
      </c>
      <c r="BG214" s="44">
        <f>SUM(BF$14:BF214)</f>
        <v>1</v>
      </c>
      <c r="BH214" s="11">
        <f t="shared" si="44"/>
        <v>0</v>
      </c>
      <c r="BI214" s="11">
        <f t="shared" si="45"/>
        <v>201</v>
      </c>
      <c r="BT214" s="74">
        <v>170</v>
      </c>
      <c r="BU214" s="74" t="s">
        <v>161</v>
      </c>
      <c r="BV214" s="69" t="s">
        <v>2397</v>
      </c>
    </row>
    <row r="215" spans="1:7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V215" s="39" t="s">
        <v>595</v>
      </c>
      <c r="W215" s="39" t="s">
        <v>240</v>
      </c>
      <c r="AP215" s="68">
        <f t="shared" si="38"/>
        <v>0</v>
      </c>
      <c r="AQ215" s="68">
        <v>202</v>
      </c>
      <c r="AR215" s="41" t="s">
        <v>168</v>
      </c>
      <c r="AS215" s="42">
        <v>8</v>
      </c>
      <c r="AT215" s="43">
        <v>3.0000000000000001E-3</v>
      </c>
      <c r="AU215" s="38">
        <f t="shared" si="36"/>
        <v>0</v>
      </c>
      <c r="AV215" s="68">
        <f t="shared" si="39"/>
        <v>0</v>
      </c>
      <c r="AW215" s="44">
        <f>SUM(AV$14:AV215)</f>
        <v>0</v>
      </c>
      <c r="AX215" s="11">
        <f t="shared" si="40"/>
        <v>0</v>
      </c>
      <c r="AY215" s="11">
        <f t="shared" si="41"/>
        <v>202</v>
      </c>
      <c r="AZ215" s="11">
        <f t="shared" si="42"/>
        <v>0</v>
      </c>
      <c r="BA215" s="11">
        <v>202</v>
      </c>
      <c r="BB215" s="45" t="s">
        <v>168</v>
      </c>
      <c r="BC215" s="45">
        <v>8</v>
      </c>
      <c r="BD215" s="46">
        <v>3.0000000000000001E-3</v>
      </c>
      <c r="BE215" s="38">
        <f t="shared" si="37"/>
        <v>0</v>
      </c>
      <c r="BF215" s="68">
        <f t="shared" si="43"/>
        <v>0</v>
      </c>
      <c r="BG215" s="44">
        <f>SUM(BF$14:BF215)</f>
        <v>1</v>
      </c>
      <c r="BH215" s="11">
        <f t="shared" si="44"/>
        <v>0</v>
      </c>
      <c r="BI215" s="11">
        <f t="shared" si="45"/>
        <v>202</v>
      </c>
      <c r="BT215" s="74">
        <v>171</v>
      </c>
      <c r="BU215" s="74" t="s">
        <v>562</v>
      </c>
      <c r="BV215" s="69" t="s">
        <v>2409</v>
      </c>
    </row>
    <row r="216" spans="1:7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V216" s="39" t="s">
        <v>596</v>
      </c>
      <c r="W216" s="39" t="s">
        <v>243</v>
      </c>
      <c r="AP216" s="68">
        <f t="shared" si="38"/>
        <v>0</v>
      </c>
      <c r="AQ216" s="68">
        <v>203</v>
      </c>
      <c r="AR216" s="41" t="s">
        <v>597</v>
      </c>
      <c r="AS216" s="42">
        <v>7</v>
      </c>
      <c r="AT216" s="43">
        <v>2.5000000000000001E-3</v>
      </c>
      <c r="AU216" s="38">
        <f t="shared" si="36"/>
        <v>0</v>
      </c>
      <c r="AV216" s="68">
        <f t="shared" si="39"/>
        <v>0</v>
      </c>
      <c r="AW216" s="44">
        <f>SUM(AV$14:AV216)</f>
        <v>0</v>
      </c>
      <c r="AX216" s="11">
        <f t="shared" si="40"/>
        <v>0</v>
      </c>
      <c r="AY216" s="11">
        <f t="shared" si="41"/>
        <v>203</v>
      </c>
      <c r="AZ216" s="11">
        <f t="shared" si="42"/>
        <v>0</v>
      </c>
      <c r="BA216" s="11">
        <v>203</v>
      </c>
      <c r="BB216" s="45" t="s">
        <v>1581</v>
      </c>
      <c r="BC216" s="45">
        <v>7</v>
      </c>
      <c r="BD216" s="46">
        <v>2.5000000000000001E-3</v>
      </c>
      <c r="BE216" s="38">
        <f t="shared" si="37"/>
        <v>0</v>
      </c>
      <c r="BF216" s="68">
        <f t="shared" si="43"/>
        <v>0</v>
      </c>
      <c r="BG216" s="44">
        <f>SUM(BF$14:BF216)</f>
        <v>1</v>
      </c>
      <c r="BH216" s="11">
        <f t="shared" si="44"/>
        <v>0</v>
      </c>
      <c r="BI216" s="11">
        <f t="shared" si="45"/>
        <v>203</v>
      </c>
      <c r="BT216" s="74">
        <v>172</v>
      </c>
      <c r="BU216" s="74" t="s">
        <v>563</v>
      </c>
      <c r="BV216" s="69" t="s">
        <v>2398</v>
      </c>
    </row>
    <row r="217" spans="1:7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V217" s="39" t="s">
        <v>110</v>
      </c>
      <c r="W217" s="39" t="s">
        <v>240</v>
      </c>
      <c r="AP217" s="68">
        <f t="shared" si="38"/>
        <v>0</v>
      </c>
      <c r="AQ217" s="68">
        <v>204</v>
      </c>
      <c r="AR217" s="41" t="s">
        <v>169</v>
      </c>
      <c r="AS217" s="42">
        <v>1</v>
      </c>
      <c r="AT217" s="43">
        <v>2.7E-4</v>
      </c>
      <c r="AU217" s="38">
        <f t="shared" si="36"/>
        <v>0</v>
      </c>
      <c r="AV217" s="68">
        <f t="shared" si="39"/>
        <v>0</v>
      </c>
      <c r="AW217" s="44">
        <f>SUM(AV$14:AV217)</f>
        <v>0</v>
      </c>
      <c r="AX217" s="11">
        <f t="shared" si="40"/>
        <v>0</v>
      </c>
      <c r="AY217" s="11">
        <f t="shared" si="41"/>
        <v>204</v>
      </c>
      <c r="AZ217" s="11">
        <f t="shared" si="42"/>
        <v>0</v>
      </c>
      <c r="BA217" s="11">
        <v>204</v>
      </c>
      <c r="BB217" s="45" t="s">
        <v>169</v>
      </c>
      <c r="BC217" s="45">
        <v>1</v>
      </c>
      <c r="BD217" s="46">
        <v>2.7E-4</v>
      </c>
      <c r="BE217" s="38">
        <f t="shared" si="37"/>
        <v>0</v>
      </c>
      <c r="BF217" s="68">
        <f t="shared" si="43"/>
        <v>0</v>
      </c>
      <c r="BG217" s="44">
        <f>SUM(BF$14:BF217)</f>
        <v>1</v>
      </c>
      <c r="BH217" s="11">
        <f t="shared" si="44"/>
        <v>0</v>
      </c>
      <c r="BI217" s="11">
        <f t="shared" si="45"/>
        <v>204</v>
      </c>
      <c r="BT217" s="74">
        <v>173</v>
      </c>
      <c r="BU217" s="74" t="s">
        <v>565</v>
      </c>
      <c r="BV217" s="69" t="s">
        <v>2389</v>
      </c>
    </row>
    <row r="218" spans="1:7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V218" s="39" t="s">
        <v>111</v>
      </c>
      <c r="W218" s="39" t="s">
        <v>240</v>
      </c>
      <c r="AP218" s="68">
        <f t="shared" si="38"/>
        <v>0</v>
      </c>
      <c r="AQ218" s="68">
        <v>205</v>
      </c>
      <c r="AR218" s="41" t="s">
        <v>598</v>
      </c>
      <c r="AS218" s="42">
        <v>4</v>
      </c>
      <c r="AT218" s="43">
        <v>1.1999999999999999E-3</v>
      </c>
      <c r="AU218" s="38">
        <f t="shared" si="36"/>
        <v>0</v>
      </c>
      <c r="AV218" s="68">
        <f t="shared" si="39"/>
        <v>0</v>
      </c>
      <c r="AW218" s="44">
        <f>SUM(AV$14:AV218)</f>
        <v>0</v>
      </c>
      <c r="AX218" s="11">
        <f t="shared" si="40"/>
        <v>0</v>
      </c>
      <c r="AY218" s="11">
        <f t="shared" si="41"/>
        <v>205</v>
      </c>
      <c r="AZ218" s="11">
        <f t="shared" si="42"/>
        <v>0</v>
      </c>
      <c r="BA218" s="11">
        <v>205</v>
      </c>
      <c r="BB218" s="45" t="s">
        <v>1582</v>
      </c>
      <c r="BC218" s="45">
        <v>4</v>
      </c>
      <c r="BD218" s="46">
        <v>1.1999999999999999E-3</v>
      </c>
      <c r="BE218" s="38">
        <f t="shared" si="37"/>
        <v>0</v>
      </c>
      <c r="BF218" s="68">
        <f t="shared" si="43"/>
        <v>0</v>
      </c>
      <c r="BG218" s="44">
        <f>SUM(BF$14:BF218)</f>
        <v>1</v>
      </c>
      <c r="BH218" s="11">
        <f t="shared" si="44"/>
        <v>0</v>
      </c>
      <c r="BI218" s="11">
        <f t="shared" si="45"/>
        <v>205</v>
      </c>
      <c r="BT218" s="74">
        <v>174</v>
      </c>
      <c r="BU218" s="74" t="s">
        <v>162</v>
      </c>
      <c r="BV218" s="69" t="s">
        <v>2398</v>
      </c>
    </row>
    <row r="219" spans="1:7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V219" s="39" t="s">
        <v>599</v>
      </c>
      <c r="W219" s="39" t="s">
        <v>240</v>
      </c>
      <c r="AP219" s="68">
        <f t="shared" si="38"/>
        <v>0</v>
      </c>
      <c r="AQ219" s="68">
        <v>206</v>
      </c>
      <c r="AR219" s="41" t="s">
        <v>600</v>
      </c>
      <c r="AS219" s="42">
        <v>2</v>
      </c>
      <c r="AT219" s="43">
        <v>5.0000000000000001E-4</v>
      </c>
      <c r="AU219" s="38">
        <f t="shared" si="36"/>
        <v>0</v>
      </c>
      <c r="AV219" s="68">
        <f t="shared" si="39"/>
        <v>0</v>
      </c>
      <c r="AW219" s="44">
        <f>SUM(AV$14:AV219)</f>
        <v>0</v>
      </c>
      <c r="AX219" s="11">
        <f t="shared" si="40"/>
        <v>0</v>
      </c>
      <c r="AY219" s="11">
        <f t="shared" si="41"/>
        <v>206</v>
      </c>
      <c r="AZ219" s="11">
        <f t="shared" si="42"/>
        <v>2</v>
      </c>
      <c r="BA219" s="11">
        <v>206</v>
      </c>
      <c r="BB219" s="45" t="s">
        <v>1583</v>
      </c>
      <c r="BC219" s="45">
        <v>2</v>
      </c>
      <c r="BD219" s="46">
        <v>5.0000000000000001E-4</v>
      </c>
      <c r="BE219" s="38">
        <f t="shared" si="37"/>
        <v>7</v>
      </c>
      <c r="BF219" s="68">
        <f t="shared" si="43"/>
        <v>1</v>
      </c>
      <c r="BG219" s="44">
        <f>SUM(BF$14:BF219)</f>
        <v>2</v>
      </c>
      <c r="BH219" s="11">
        <f t="shared" si="44"/>
        <v>2</v>
      </c>
      <c r="BI219" s="11">
        <f t="shared" si="45"/>
        <v>206</v>
      </c>
      <c r="BT219" s="74">
        <v>175</v>
      </c>
      <c r="BU219" s="74" t="s">
        <v>567</v>
      </c>
      <c r="BV219" s="69" t="s">
        <v>2416</v>
      </c>
    </row>
    <row r="220" spans="1:7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V220" s="39" t="s">
        <v>112</v>
      </c>
      <c r="W220" s="39" t="s">
        <v>241</v>
      </c>
      <c r="AP220" s="68">
        <f t="shared" si="38"/>
        <v>0</v>
      </c>
      <c r="AQ220" s="68">
        <v>207</v>
      </c>
      <c r="AR220" s="41" t="s">
        <v>601</v>
      </c>
      <c r="AS220" s="42">
        <v>6</v>
      </c>
      <c r="AT220" s="43">
        <v>2E-3</v>
      </c>
      <c r="AU220" s="38">
        <f t="shared" si="36"/>
        <v>0</v>
      </c>
      <c r="AV220" s="68">
        <f t="shared" si="39"/>
        <v>0</v>
      </c>
      <c r="AW220" s="44">
        <f>SUM(AV$14:AV220)</f>
        <v>0</v>
      </c>
      <c r="AX220" s="11">
        <f t="shared" si="40"/>
        <v>0</v>
      </c>
      <c r="AY220" s="11">
        <f t="shared" si="41"/>
        <v>207</v>
      </c>
      <c r="AZ220" s="11">
        <f t="shared" si="42"/>
        <v>0</v>
      </c>
      <c r="BA220" s="11">
        <v>207</v>
      </c>
      <c r="BB220" s="45" t="s">
        <v>1584</v>
      </c>
      <c r="BC220" s="45">
        <v>6</v>
      </c>
      <c r="BD220" s="46">
        <v>2E-3</v>
      </c>
      <c r="BE220" s="38">
        <f t="shared" si="37"/>
        <v>0</v>
      </c>
      <c r="BF220" s="68">
        <f t="shared" si="43"/>
        <v>0</v>
      </c>
      <c r="BG220" s="44">
        <f>SUM(BF$14:BF220)</f>
        <v>2</v>
      </c>
      <c r="BH220" s="11">
        <f t="shared" si="44"/>
        <v>0</v>
      </c>
      <c r="BI220" s="11">
        <f t="shared" si="45"/>
        <v>207</v>
      </c>
      <c r="BT220" s="74">
        <v>176</v>
      </c>
      <c r="BU220" s="74" t="s">
        <v>568</v>
      </c>
      <c r="BV220" s="69" t="s">
        <v>2389</v>
      </c>
    </row>
    <row r="221" spans="1:7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V221" s="39" t="s">
        <v>602</v>
      </c>
      <c r="W221" s="39" t="s">
        <v>239</v>
      </c>
      <c r="AP221" s="68">
        <f t="shared" si="38"/>
        <v>0</v>
      </c>
      <c r="AQ221" s="68">
        <v>208</v>
      </c>
      <c r="AR221" s="41" t="s">
        <v>603</v>
      </c>
      <c r="AS221" s="42">
        <v>3</v>
      </c>
      <c r="AT221" s="43">
        <v>8.0000000000000004E-4</v>
      </c>
      <c r="AU221" s="38">
        <f t="shared" si="36"/>
        <v>0</v>
      </c>
      <c r="AV221" s="68">
        <f t="shared" si="39"/>
        <v>0</v>
      </c>
      <c r="AW221" s="44">
        <f>SUM(AV$14:AV221)</f>
        <v>0</v>
      </c>
      <c r="AX221" s="11">
        <f t="shared" si="40"/>
        <v>0</v>
      </c>
      <c r="AY221" s="11">
        <f t="shared" si="41"/>
        <v>208</v>
      </c>
      <c r="AZ221" s="11">
        <f t="shared" si="42"/>
        <v>0</v>
      </c>
      <c r="BA221" s="11">
        <v>208</v>
      </c>
      <c r="BB221" s="45" t="s">
        <v>1585</v>
      </c>
      <c r="BC221" s="45">
        <v>3</v>
      </c>
      <c r="BD221" s="46">
        <v>8.0000000000000004E-4</v>
      </c>
      <c r="BE221" s="38">
        <f t="shared" si="37"/>
        <v>0</v>
      </c>
      <c r="BF221" s="68">
        <f t="shared" si="43"/>
        <v>0</v>
      </c>
      <c r="BG221" s="44">
        <f>SUM(BF$14:BF221)</f>
        <v>2</v>
      </c>
      <c r="BH221" s="11">
        <f t="shared" si="44"/>
        <v>0</v>
      </c>
      <c r="BI221" s="11">
        <f t="shared" si="45"/>
        <v>208</v>
      </c>
      <c r="BT221" s="74">
        <v>177</v>
      </c>
      <c r="BU221" s="74" t="s">
        <v>163</v>
      </c>
      <c r="BV221" s="69" t="s">
        <v>2398</v>
      </c>
    </row>
    <row r="222" spans="1:7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V222" s="39" t="s">
        <v>113</v>
      </c>
      <c r="W222" s="39" t="s">
        <v>241</v>
      </c>
      <c r="AP222" s="68">
        <f t="shared" si="38"/>
        <v>0</v>
      </c>
      <c r="AQ222" s="68">
        <v>209</v>
      </c>
      <c r="AR222" s="41" t="s">
        <v>604</v>
      </c>
      <c r="AS222" s="42">
        <v>5</v>
      </c>
      <c r="AT222" s="43">
        <v>1.6000000000000001E-3</v>
      </c>
      <c r="AU222" s="38">
        <f t="shared" si="36"/>
        <v>0</v>
      </c>
      <c r="AV222" s="68">
        <f t="shared" si="39"/>
        <v>0</v>
      </c>
      <c r="AW222" s="44">
        <f>SUM(AV$14:AV222)</f>
        <v>0</v>
      </c>
      <c r="AX222" s="11">
        <f t="shared" si="40"/>
        <v>0</v>
      </c>
      <c r="AY222" s="11">
        <f t="shared" si="41"/>
        <v>209</v>
      </c>
      <c r="AZ222" s="11">
        <f t="shared" si="42"/>
        <v>0</v>
      </c>
      <c r="BA222" s="11">
        <v>209</v>
      </c>
      <c r="BB222" s="45" t="s">
        <v>1586</v>
      </c>
      <c r="BC222" s="45">
        <v>5</v>
      </c>
      <c r="BD222" s="46">
        <v>1.6000000000000001E-3</v>
      </c>
      <c r="BE222" s="38">
        <f t="shared" si="37"/>
        <v>0</v>
      </c>
      <c r="BF222" s="68">
        <f t="shared" si="43"/>
        <v>0</v>
      </c>
      <c r="BG222" s="44">
        <f>SUM(BF$14:BF222)</f>
        <v>2</v>
      </c>
      <c r="BH222" s="11">
        <f t="shared" si="44"/>
        <v>0</v>
      </c>
      <c r="BI222" s="11">
        <f t="shared" si="45"/>
        <v>209</v>
      </c>
      <c r="BT222" s="74">
        <v>178</v>
      </c>
      <c r="BU222" s="74" t="s">
        <v>569</v>
      </c>
      <c r="BV222" s="69" t="s">
        <v>2394</v>
      </c>
    </row>
    <row r="223" spans="1:7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V223" s="39" t="s">
        <v>114</v>
      </c>
      <c r="W223" s="39" t="s">
        <v>240</v>
      </c>
      <c r="AP223" s="68">
        <f t="shared" si="38"/>
        <v>0</v>
      </c>
      <c r="AQ223" s="68">
        <v>210</v>
      </c>
      <c r="AR223" s="41" t="s">
        <v>170</v>
      </c>
      <c r="AS223" s="42">
        <v>5</v>
      </c>
      <c r="AT223" s="43">
        <v>1.6000000000000001E-3</v>
      </c>
      <c r="AU223" s="38">
        <f t="shared" si="36"/>
        <v>0</v>
      </c>
      <c r="AV223" s="68">
        <f t="shared" si="39"/>
        <v>0</v>
      </c>
      <c r="AW223" s="44">
        <f>SUM(AV$14:AV223)</f>
        <v>0</v>
      </c>
      <c r="AX223" s="11">
        <f t="shared" si="40"/>
        <v>0</v>
      </c>
      <c r="AY223" s="11">
        <f t="shared" si="41"/>
        <v>210</v>
      </c>
      <c r="AZ223" s="11">
        <f t="shared" si="42"/>
        <v>0</v>
      </c>
      <c r="BA223" s="11">
        <v>210</v>
      </c>
      <c r="BB223" s="45" t="s">
        <v>170</v>
      </c>
      <c r="BC223" s="45">
        <v>5</v>
      </c>
      <c r="BD223" s="46">
        <v>1.6000000000000001E-3</v>
      </c>
      <c r="BE223" s="38">
        <f t="shared" si="37"/>
        <v>0</v>
      </c>
      <c r="BF223" s="68">
        <f t="shared" si="43"/>
        <v>0</v>
      </c>
      <c r="BG223" s="44">
        <f>SUM(BF$14:BF223)</f>
        <v>2</v>
      </c>
      <c r="BH223" s="11">
        <f t="shared" si="44"/>
        <v>0</v>
      </c>
      <c r="BI223" s="11">
        <f t="shared" si="45"/>
        <v>210</v>
      </c>
      <c r="BT223" s="74">
        <v>179</v>
      </c>
      <c r="BU223" s="74" t="s">
        <v>570</v>
      </c>
      <c r="BV223" s="69" t="s">
        <v>2389</v>
      </c>
    </row>
    <row r="224" spans="1:7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V224" s="39" t="s">
        <v>279</v>
      </c>
      <c r="W224" s="39" t="s">
        <v>240</v>
      </c>
      <c r="AP224" s="68">
        <f t="shared" si="38"/>
        <v>0</v>
      </c>
      <c r="AQ224" s="68">
        <v>211</v>
      </c>
      <c r="AR224" s="41" t="s">
        <v>605</v>
      </c>
      <c r="AS224" s="42">
        <v>6</v>
      </c>
      <c r="AT224" s="43">
        <v>2E-3</v>
      </c>
      <c r="AU224" s="38">
        <f t="shared" si="36"/>
        <v>0</v>
      </c>
      <c r="AV224" s="68">
        <f t="shared" si="39"/>
        <v>0</v>
      </c>
      <c r="AW224" s="44">
        <f>SUM(AV$14:AV224)</f>
        <v>0</v>
      </c>
      <c r="AX224" s="11">
        <f t="shared" si="40"/>
        <v>0</v>
      </c>
      <c r="AY224" s="11">
        <f t="shared" si="41"/>
        <v>211</v>
      </c>
      <c r="AZ224" s="11">
        <f t="shared" si="42"/>
        <v>0</v>
      </c>
      <c r="BA224" s="11">
        <v>211</v>
      </c>
      <c r="BB224" s="45" t="s">
        <v>1587</v>
      </c>
      <c r="BC224" s="45">
        <v>6</v>
      </c>
      <c r="BD224" s="46">
        <v>2E-3</v>
      </c>
      <c r="BE224" s="38">
        <f t="shared" si="37"/>
        <v>0</v>
      </c>
      <c r="BF224" s="68">
        <f t="shared" si="43"/>
        <v>0</v>
      </c>
      <c r="BG224" s="44">
        <f>SUM(BF$14:BF224)</f>
        <v>2</v>
      </c>
      <c r="BH224" s="11">
        <f t="shared" si="44"/>
        <v>0</v>
      </c>
      <c r="BI224" s="11">
        <f t="shared" si="45"/>
        <v>211</v>
      </c>
      <c r="BT224" s="74">
        <v>180</v>
      </c>
      <c r="BU224" s="74" t="s">
        <v>571</v>
      </c>
      <c r="BV224" s="69" t="s">
        <v>2398</v>
      </c>
    </row>
    <row r="225" spans="1:7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V225" s="39" t="s">
        <v>280</v>
      </c>
      <c r="W225" s="39" t="s">
        <v>239</v>
      </c>
      <c r="AP225" s="68">
        <f t="shared" si="38"/>
        <v>0</v>
      </c>
      <c r="AQ225" s="68">
        <v>212</v>
      </c>
      <c r="AR225" s="41" t="s">
        <v>171</v>
      </c>
      <c r="AS225" s="42">
        <v>3</v>
      </c>
      <c r="AT225" s="43">
        <v>8.0000000000000004E-4</v>
      </c>
      <c r="AU225" s="38">
        <f t="shared" si="36"/>
        <v>0</v>
      </c>
      <c r="AV225" s="68">
        <f t="shared" si="39"/>
        <v>0</v>
      </c>
      <c r="AW225" s="44">
        <f>SUM(AV$14:AV225)</f>
        <v>0</v>
      </c>
      <c r="AX225" s="11">
        <f t="shared" si="40"/>
        <v>0</v>
      </c>
      <c r="AY225" s="11">
        <f t="shared" si="41"/>
        <v>212</v>
      </c>
      <c r="AZ225" s="11">
        <f t="shared" si="42"/>
        <v>0</v>
      </c>
      <c r="BA225" s="11">
        <v>212</v>
      </c>
      <c r="BB225" s="45" t="s">
        <v>171</v>
      </c>
      <c r="BC225" s="45">
        <v>3</v>
      </c>
      <c r="BD225" s="46">
        <v>8.0000000000000004E-4</v>
      </c>
      <c r="BE225" s="38">
        <f t="shared" si="37"/>
        <v>0</v>
      </c>
      <c r="BF225" s="68">
        <f t="shared" si="43"/>
        <v>0</v>
      </c>
      <c r="BG225" s="44">
        <f>SUM(BF$14:BF225)</f>
        <v>2</v>
      </c>
      <c r="BH225" s="11">
        <f t="shared" si="44"/>
        <v>0</v>
      </c>
      <c r="BI225" s="11">
        <f t="shared" si="45"/>
        <v>212</v>
      </c>
      <c r="BT225" s="74">
        <v>181</v>
      </c>
      <c r="BU225" s="74" t="s">
        <v>572</v>
      </c>
      <c r="BV225" s="69" t="s">
        <v>2398</v>
      </c>
    </row>
    <row r="226" spans="1:7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V226" s="39" t="s">
        <v>115</v>
      </c>
      <c r="W226" s="39" t="s">
        <v>239</v>
      </c>
      <c r="AP226" s="68">
        <f t="shared" si="38"/>
        <v>0</v>
      </c>
      <c r="AQ226" s="68">
        <v>213</v>
      </c>
      <c r="AR226" s="41" t="s">
        <v>606</v>
      </c>
      <c r="AS226" s="42">
        <v>2</v>
      </c>
      <c r="AT226" s="43">
        <v>5.0000000000000001E-4</v>
      </c>
      <c r="AU226" s="38">
        <f t="shared" si="36"/>
        <v>0</v>
      </c>
      <c r="AV226" s="68">
        <f t="shared" si="39"/>
        <v>0</v>
      </c>
      <c r="AW226" s="44">
        <f>SUM(AV$14:AV226)</f>
        <v>0</v>
      </c>
      <c r="AX226" s="11">
        <f t="shared" si="40"/>
        <v>0</v>
      </c>
      <c r="AY226" s="11">
        <f t="shared" si="41"/>
        <v>213</v>
      </c>
      <c r="AZ226" s="11">
        <f t="shared" si="42"/>
        <v>0</v>
      </c>
      <c r="BA226" s="11">
        <v>213</v>
      </c>
      <c r="BB226" s="45" t="s">
        <v>1588</v>
      </c>
      <c r="BC226" s="45">
        <v>2</v>
      </c>
      <c r="BD226" s="46">
        <v>5.0000000000000001E-4</v>
      </c>
      <c r="BE226" s="38">
        <f t="shared" si="37"/>
        <v>0</v>
      </c>
      <c r="BF226" s="68">
        <f t="shared" si="43"/>
        <v>0</v>
      </c>
      <c r="BG226" s="44">
        <f>SUM(BF$14:BF226)</f>
        <v>2</v>
      </c>
      <c r="BH226" s="11">
        <f t="shared" si="44"/>
        <v>0</v>
      </c>
      <c r="BI226" s="11">
        <f t="shared" si="45"/>
        <v>213</v>
      </c>
      <c r="BT226" s="74">
        <v>182</v>
      </c>
      <c r="BU226" s="74" t="s">
        <v>271</v>
      </c>
      <c r="BV226" s="69" t="s">
        <v>2398</v>
      </c>
    </row>
    <row r="227" spans="1:7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V227" s="39" t="s">
        <v>116</v>
      </c>
      <c r="W227" s="39" t="s">
        <v>240</v>
      </c>
      <c r="AP227" s="68">
        <f t="shared" si="38"/>
        <v>0</v>
      </c>
      <c r="AQ227" s="68">
        <v>214</v>
      </c>
      <c r="AR227" s="41" t="s">
        <v>607</v>
      </c>
      <c r="AS227" s="42">
        <v>2</v>
      </c>
      <c r="AT227" s="43">
        <v>5.0000000000000001E-4</v>
      </c>
      <c r="AU227" s="38">
        <f t="shared" si="36"/>
        <v>0</v>
      </c>
      <c r="AV227" s="68">
        <f t="shared" si="39"/>
        <v>0</v>
      </c>
      <c r="AW227" s="44">
        <f>SUM(AV$14:AV227)</f>
        <v>0</v>
      </c>
      <c r="AX227" s="11">
        <f t="shared" si="40"/>
        <v>0</v>
      </c>
      <c r="AY227" s="11">
        <f t="shared" si="41"/>
        <v>214</v>
      </c>
      <c r="AZ227" s="11">
        <f t="shared" si="42"/>
        <v>3</v>
      </c>
      <c r="BA227" s="11">
        <v>214</v>
      </c>
      <c r="BB227" s="45" t="s">
        <v>1589</v>
      </c>
      <c r="BC227" s="45">
        <v>2</v>
      </c>
      <c r="BD227" s="46">
        <v>5.0000000000000001E-4</v>
      </c>
      <c r="BE227" s="38">
        <f t="shared" si="37"/>
        <v>12</v>
      </c>
      <c r="BF227" s="68">
        <f t="shared" si="43"/>
        <v>1</v>
      </c>
      <c r="BG227" s="44">
        <f>SUM(BF$14:BF227)</f>
        <v>3</v>
      </c>
      <c r="BH227" s="11">
        <f t="shared" si="44"/>
        <v>3</v>
      </c>
      <c r="BI227" s="11">
        <f t="shared" si="45"/>
        <v>214</v>
      </c>
      <c r="BT227" s="74">
        <v>183</v>
      </c>
      <c r="BU227" s="74" t="s">
        <v>574</v>
      </c>
      <c r="BV227" s="69" t="s">
        <v>2398</v>
      </c>
    </row>
    <row r="228" spans="1:7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V228" s="39" t="s">
        <v>117</v>
      </c>
      <c r="W228" s="39" t="s">
        <v>237</v>
      </c>
      <c r="AP228" s="68">
        <f t="shared" si="38"/>
        <v>0</v>
      </c>
      <c r="AQ228" s="68">
        <v>215</v>
      </c>
      <c r="AR228" s="41" t="s">
        <v>608</v>
      </c>
      <c r="AS228" s="42">
        <v>6</v>
      </c>
      <c r="AT228" s="43">
        <v>2E-3</v>
      </c>
      <c r="AU228" s="38">
        <f t="shared" si="36"/>
        <v>0</v>
      </c>
      <c r="AV228" s="68">
        <f t="shared" si="39"/>
        <v>0</v>
      </c>
      <c r="AW228" s="44">
        <f>SUM(AV$14:AV228)</f>
        <v>0</v>
      </c>
      <c r="AX228" s="11">
        <f t="shared" si="40"/>
        <v>0</v>
      </c>
      <c r="AY228" s="11">
        <f t="shared" si="41"/>
        <v>215</v>
      </c>
      <c r="AZ228" s="11">
        <f t="shared" si="42"/>
        <v>0</v>
      </c>
      <c r="BA228" s="11">
        <v>215</v>
      </c>
      <c r="BB228" s="45" t="s">
        <v>1590</v>
      </c>
      <c r="BC228" s="45">
        <v>6</v>
      </c>
      <c r="BD228" s="46">
        <v>2E-3</v>
      </c>
      <c r="BE228" s="38">
        <f t="shared" si="37"/>
        <v>0</v>
      </c>
      <c r="BF228" s="68">
        <f t="shared" si="43"/>
        <v>0</v>
      </c>
      <c r="BG228" s="44">
        <f>SUM(BF$14:BF228)</f>
        <v>3</v>
      </c>
      <c r="BH228" s="11">
        <f t="shared" si="44"/>
        <v>0</v>
      </c>
      <c r="BI228" s="11">
        <f t="shared" si="45"/>
        <v>215</v>
      </c>
      <c r="BT228" s="74">
        <v>184</v>
      </c>
      <c r="BU228" s="74" t="s">
        <v>575</v>
      </c>
      <c r="BV228" s="69" t="s">
        <v>2398</v>
      </c>
    </row>
    <row r="229" spans="1:7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V229" s="39" t="s">
        <v>118</v>
      </c>
      <c r="W229" s="39" t="s">
        <v>241</v>
      </c>
      <c r="AP229" s="68">
        <f t="shared" si="38"/>
        <v>0</v>
      </c>
      <c r="AQ229" s="68">
        <v>216</v>
      </c>
      <c r="AR229" s="41" t="s">
        <v>609</v>
      </c>
      <c r="AS229" s="42">
        <v>3</v>
      </c>
      <c r="AT229" s="43">
        <v>8.0000000000000004E-4</v>
      </c>
      <c r="AU229" s="38">
        <f t="shared" si="36"/>
        <v>0</v>
      </c>
      <c r="AV229" s="68">
        <f t="shared" si="39"/>
        <v>0</v>
      </c>
      <c r="AW229" s="44">
        <f>SUM(AV$14:AV229)</f>
        <v>0</v>
      </c>
      <c r="AX229" s="11">
        <f t="shared" si="40"/>
        <v>0</v>
      </c>
      <c r="AY229" s="11">
        <f t="shared" si="41"/>
        <v>216</v>
      </c>
      <c r="AZ229" s="11">
        <f t="shared" si="42"/>
        <v>0</v>
      </c>
      <c r="BA229" s="11">
        <v>216</v>
      </c>
      <c r="BB229" s="45" t="s">
        <v>1591</v>
      </c>
      <c r="BC229" s="45">
        <v>3</v>
      </c>
      <c r="BD229" s="46">
        <v>8.0000000000000004E-4</v>
      </c>
      <c r="BE229" s="38">
        <f t="shared" si="37"/>
        <v>0</v>
      </c>
      <c r="BF229" s="68">
        <f t="shared" si="43"/>
        <v>0</v>
      </c>
      <c r="BG229" s="44">
        <f>SUM(BF$14:BF229)</f>
        <v>3</v>
      </c>
      <c r="BH229" s="11">
        <f t="shared" si="44"/>
        <v>0</v>
      </c>
      <c r="BI229" s="11">
        <f t="shared" si="45"/>
        <v>216</v>
      </c>
      <c r="BT229" s="74">
        <v>185</v>
      </c>
      <c r="BU229" s="74" t="s">
        <v>164</v>
      </c>
      <c r="BV229" s="69" t="s">
        <v>2402</v>
      </c>
    </row>
    <row r="230" spans="1:7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V230" s="39" t="s">
        <v>119</v>
      </c>
      <c r="W230" s="39" t="s">
        <v>241</v>
      </c>
      <c r="AP230" s="68">
        <f t="shared" si="38"/>
        <v>0</v>
      </c>
      <c r="AQ230" s="68">
        <v>217</v>
      </c>
      <c r="AR230" s="41" t="s">
        <v>610</v>
      </c>
      <c r="AS230" s="42">
        <v>6</v>
      </c>
      <c r="AT230" s="43">
        <v>2E-3</v>
      </c>
      <c r="AU230" s="38">
        <f t="shared" si="36"/>
        <v>0</v>
      </c>
      <c r="AV230" s="68">
        <f t="shared" si="39"/>
        <v>0</v>
      </c>
      <c r="AW230" s="44">
        <f>SUM(AV$14:AV230)</f>
        <v>0</v>
      </c>
      <c r="AX230" s="11">
        <f t="shared" si="40"/>
        <v>0</v>
      </c>
      <c r="AY230" s="11">
        <f t="shared" si="41"/>
        <v>217</v>
      </c>
      <c r="AZ230" s="11">
        <f t="shared" si="42"/>
        <v>0</v>
      </c>
      <c r="BA230" s="11">
        <v>217</v>
      </c>
      <c r="BB230" s="45" t="s">
        <v>1592</v>
      </c>
      <c r="BC230" s="45">
        <v>6</v>
      </c>
      <c r="BD230" s="46">
        <v>2E-3</v>
      </c>
      <c r="BE230" s="38">
        <f t="shared" si="37"/>
        <v>0</v>
      </c>
      <c r="BF230" s="68">
        <f t="shared" si="43"/>
        <v>0</v>
      </c>
      <c r="BG230" s="44">
        <f>SUM(BF$14:BF230)</f>
        <v>3</v>
      </c>
      <c r="BH230" s="11">
        <f t="shared" si="44"/>
        <v>0</v>
      </c>
      <c r="BI230" s="11">
        <f t="shared" si="45"/>
        <v>217</v>
      </c>
      <c r="BT230" s="74">
        <v>186</v>
      </c>
      <c r="BU230" s="74" t="s">
        <v>577</v>
      </c>
      <c r="BV230" s="70"/>
    </row>
    <row r="231" spans="1:7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V231" s="39" t="s">
        <v>120</v>
      </c>
      <c r="W231" s="39" t="s">
        <v>237</v>
      </c>
      <c r="AP231" s="68">
        <f t="shared" si="38"/>
        <v>0</v>
      </c>
      <c r="AQ231" s="68">
        <v>218</v>
      </c>
      <c r="AR231" s="41" t="s">
        <v>611</v>
      </c>
      <c r="AS231" s="42">
        <v>2</v>
      </c>
      <c r="AT231" s="43">
        <v>5.0000000000000001E-4</v>
      </c>
      <c r="AU231" s="38">
        <f t="shared" si="36"/>
        <v>0</v>
      </c>
      <c r="AV231" s="68">
        <f t="shared" si="39"/>
        <v>0</v>
      </c>
      <c r="AW231" s="44">
        <f>SUM(AV$14:AV231)</f>
        <v>0</v>
      </c>
      <c r="AX231" s="11">
        <f t="shared" si="40"/>
        <v>0</v>
      </c>
      <c r="AY231" s="11">
        <f t="shared" si="41"/>
        <v>218</v>
      </c>
      <c r="AZ231" s="11">
        <f t="shared" si="42"/>
        <v>0</v>
      </c>
      <c r="BA231" s="11">
        <v>218</v>
      </c>
      <c r="BB231" s="45" t="s">
        <v>1593</v>
      </c>
      <c r="BC231" s="45">
        <v>2</v>
      </c>
      <c r="BD231" s="46">
        <v>5.0000000000000001E-4</v>
      </c>
      <c r="BE231" s="38">
        <f t="shared" si="37"/>
        <v>0</v>
      </c>
      <c r="BF231" s="68">
        <f t="shared" si="43"/>
        <v>0</v>
      </c>
      <c r="BG231" s="44">
        <f>SUM(BF$14:BF231)</f>
        <v>3</v>
      </c>
      <c r="BH231" s="11">
        <f t="shared" si="44"/>
        <v>0</v>
      </c>
      <c r="BI231" s="11">
        <f t="shared" si="45"/>
        <v>218</v>
      </c>
      <c r="BT231" s="74">
        <v>187</v>
      </c>
      <c r="BU231" s="74" t="s">
        <v>579</v>
      </c>
      <c r="BV231" s="69" t="s">
        <v>2389</v>
      </c>
    </row>
    <row r="232" spans="1:7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V232" s="39" t="s">
        <v>612</v>
      </c>
      <c r="W232" s="39" t="s">
        <v>241</v>
      </c>
      <c r="AP232" s="68">
        <f t="shared" si="38"/>
        <v>0</v>
      </c>
      <c r="AQ232" s="68">
        <v>219</v>
      </c>
      <c r="AR232" s="41" t="s">
        <v>613</v>
      </c>
      <c r="AS232" s="42">
        <v>4</v>
      </c>
      <c r="AT232" s="43">
        <v>1.1999999999999999E-3</v>
      </c>
      <c r="AU232" s="38">
        <f t="shared" si="36"/>
        <v>0</v>
      </c>
      <c r="AV232" s="68">
        <f t="shared" si="39"/>
        <v>0</v>
      </c>
      <c r="AW232" s="44">
        <f>SUM(AV$14:AV232)</f>
        <v>0</v>
      </c>
      <c r="AX232" s="11">
        <f t="shared" si="40"/>
        <v>0</v>
      </c>
      <c r="AY232" s="11">
        <f t="shared" si="41"/>
        <v>219</v>
      </c>
      <c r="AZ232" s="11">
        <f t="shared" si="42"/>
        <v>0</v>
      </c>
      <c r="BA232" s="11">
        <v>219</v>
      </c>
      <c r="BB232" s="45" t="s">
        <v>1594</v>
      </c>
      <c r="BC232" s="45">
        <v>4</v>
      </c>
      <c r="BD232" s="46">
        <v>1.1999999999999999E-3</v>
      </c>
      <c r="BE232" s="38">
        <f t="shared" si="37"/>
        <v>0</v>
      </c>
      <c r="BF232" s="68">
        <f t="shared" si="43"/>
        <v>0</v>
      </c>
      <c r="BG232" s="44">
        <f>SUM(BF$14:BF232)</f>
        <v>3</v>
      </c>
      <c r="BH232" s="11">
        <f t="shared" si="44"/>
        <v>0</v>
      </c>
      <c r="BI232" s="11">
        <f t="shared" si="45"/>
        <v>219</v>
      </c>
      <c r="BT232" s="74">
        <v>188</v>
      </c>
      <c r="BU232" s="74" t="s">
        <v>165</v>
      </c>
      <c r="BV232" s="69" t="s">
        <v>2398</v>
      </c>
    </row>
    <row r="233" spans="1:7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V233" s="39" t="s">
        <v>614</v>
      </c>
      <c r="W233" s="39" t="s">
        <v>240</v>
      </c>
      <c r="AP233" s="68">
        <f t="shared" si="38"/>
        <v>0</v>
      </c>
      <c r="AQ233" s="68">
        <v>220</v>
      </c>
      <c r="AR233" s="41" t="s">
        <v>615</v>
      </c>
      <c r="AS233" s="42">
        <v>5</v>
      </c>
      <c r="AT233" s="43">
        <v>1.6000000000000001E-3</v>
      </c>
      <c r="AU233" s="38">
        <f t="shared" si="36"/>
        <v>0</v>
      </c>
      <c r="AV233" s="68">
        <f t="shared" si="39"/>
        <v>0</v>
      </c>
      <c r="AW233" s="44">
        <f>SUM(AV$14:AV233)</f>
        <v>0</v>
      </c>
      <c r="AX233" s="11">
        <f t="shared" si="40"/>
        <v>0</v>
      </c>
      <c r="AY233" s="11">
        <f t="shared" si="41"/>
        <v>220</v>
      </c>
      <c r="AZ233" s="11">
        <f t="shared" si="42"/>
        <v>4</v>
      </c>
      <c r="BA233" s="11">
        <v>220</v>
      </c>
      <c r="BB233" s="45" t="s">
        <v>1595</v>
      </c>
      <c r="BC233" s="45">
        <v>5</v>
      </c>
      <c r="BD233" s="46">
        <v>1.6000000000000001E-3</v>
      </c>
      <c r="BE233" s="38">
        <f t="shared" si="37"/>
        <v>14</v>
      </c>
      <c r="BF233" s="68">
        <f t="shared" si="43"/>
        <v>1</v>
      </c>
      <c r="BG233" s="44">
        <f>SUM(BF$14:BF233)</f>
        <v>4</v>
      </c>
      <c r="BH233" s="11">
        <f t="shared" si="44"/>
        <v>4</v>
      </c>
      <c r="BI233" s="11">
        <f t="shared" si="45"/>
        <v>220</v>
      </c>
      <c r="BT233" s="74">
        <v>189</v>
      </c>
      <c r="BU233" s="74" t="s">
        <v>580</v>
      </c>
      <c r="BV233" s="69" t="s">
        <v>2412</v>
      </c>
    </row>
    <row r="234" spans="1:7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V234" s="39" t="s">
        <v>616</v>
      </c>
      <c r="W234" s="39" t="s">
        <v>237</v>
      </c>
      <c r="AP234" s="68">
        <f t="shared" si="38"/>
        <v>0</v>
      </c>
      <c r="AQ234" s="68">
        <v>221</v>
      </c>
      <c r="AR234" s="41" t="s">
        <v>617</v>
      </c>
      <c r="AS234" s="42">
        <v>7</v>
      </c>
      <c r="AT234" s="43">
        <v>2.5000000000000001E-3</v>
      </c>
      <c r="AU234" s="38">
        <f t="shared" si="36"/>
        <v>0</v>
      </c>
      <c r="AV234" s="68">
        <f t="shared" si="39"/>
        <v>0</v>
      </c>
      <c r="AW234" s="44">
        <f>SUM(AV$14:AV234)</f>
        <v>0</v>
      </c>
      <c r="AX234" s="11">
        <f t="shared" si="40"/>
        <v>0</v>
      </c>
      <c r="AY234" s="11">
        <f t="shared" si="41"/>
        <v>221</v>
      </c>
      <c r="AZ234" s="11">
        <f t="shared" si="42"/>
        <v>0</v>
      </c>
      <c r="BA234" s="11">
        <v>221</v>
      </c>
      <c r="BB234" s="45" t="s">
        <v>1596</v>
      </c>
      <c r="BC234" s="45">
        <v>7</v>
      </c>
      <c r="BD234" s="46">
        <v>2.5000000000000001E-3</v>
      </c>
      <c r="BE234" s="38">
        <f t="shared" si="37"/>
        <v>0</v>
      </c>
      <c r="BF234" s="68">
        <f t="shared" si="43"/>
        <v>0</v>
      </c>
      <c r="BG234" s="44">
        <f>SUM(BF$14:BF234)</f>
        <v>4</v>
      </c>
      <c r="BH234" s="11">
        <f t="shared" si="44"/>
        <v>0</v>
      </c>
      <c r="BI234" s="11">
        <f t="shared" si="45"/>
        <v>221</v>
      </c>
      <c r="BT234" s="74">
        <v>190</v>
      </c>
      <c r="BU234" s="74" t="s">
        <v>166</v>
      </c>
      <c r="BV234" s="69" t="s">
        <v>2398</v>
      </c>
    </row>
    <row r="235" spans="1:7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V235" s="39" t="s">
        <v>121</v>
      </c>
      <c r="W235" s="39" t="s">
        <v>241</v>
      </c>
      <c r="AP235" s="68">
        <f t="shared" si="38"/>
        <v>0</v>
      </c>
      <c r="AQ235" s="68">
        <v>222</v>
      </c>
      <c r="AR235" s="41" t="s">
        <v>618</v>
      </c>
      <c r="AS235" s="42">
        <v>7</v>
      </c>
      <c r="AT235" s="43">
        <v>2.5000000000000001E-3</v>
      </c>
      <c r="AU235" s="38">
        <f t="shared" si="36"/>
        <v>0</v>
      </c>
      <c r="AV235" s="68">
        <f t="shared" si="39"/>
        <v>0</v>
      </c>
      <c r="AW235" s="44">
        <f>SUM(AV$14:AV235)</f>
        <v>0</v>
      </c>
      <c r="AX235" s="11">
        <f t="shared" si="40"/>
        <v>0</v>
      </c>
      <c r="AY235" s="11">
        <f t="shared" si="41"/>
        <v>222</v>
      </c>
      <c r="AZ235" s="11">
        <f t="shared" si="42"/>
        <v>0</v>
      </c>
      <c r="BA235" s="11">
        <v>222</v>
      </c>
      <c r="BB235" s="45" t="s">
        <v>1597</v>
      </c>
      <c r="BC235" s="45">
        <v>7</v>
      </c>
      <c r="BD235" s="46">
        <v>2.5000000000000001E-3</v>
      </c>
      <c r="BE235" s="38">
        <f t="shared" si="37"/>
        <v>0</v>
      </c>
      <c r="BF235" s="68">
        <f t="shared" si="43"/>
        <v>0</v>
      </c>
      <c r="BG235" s="44">
        <f>SUM(BF$14:BF235)</f>
        <v>4</v>
      </c>
      <c r="BH235" s="11">
        <f t="shared" si="44"/>
        <v>0</v>
      </c>
      <c r="BI235" s="11">
        <f t="shared" si="45"/>
        <v>222</v>
      </c>
      <c r="BT235" s="74">
        <v>191</v>
      </c>
      <c r="BU235" s="74" t="s">
        <v>583</v>
      </c>
      <c r="BV235" s="69" t="s">
        <v>2389</v>
      </c>
    </row>
    <row r="236" spans="1:7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V236" s="39" t="s">
        <v>619</v>
      </c>
      <c r="W236" s="39" t="s">
        <v>240</v>
      </c>
      <c r="AP236" s="68">
        <f t="shared" si="38"/>
        <v>0</v>
      </c>
      <c r="AQ236" s="68">
        <v>223</v>
      </c>
      <c r="AR236" s="41" t="s">
        <v>620</v>
      </c>
      <c r="AS236" s="42">
        <v>1</v>
      </c>
      <c r="AT236" s="43">
        <v>2.7E-4</v>
      </c>
      <c r="AU236" s="38">
        <f t="shared" si="36"/>
        <v>0</v>
      </c>
      <c r="AV236" s="68">
        <f t="shared" si="39"/>
        <v>0</v>
      </c>
      <c r="AW236" s="44">
        <f>SUM(AV$14:AV236)</f>
        <v>0</v>
      </c>
      <c r="AX236" s="11">
        <f t="shared" si="40"/>
        <v>0</v>
      </c>
      <c r="AY236" s="11">
        <f t="shared" si="41"/>
        <v>223</v>
      </c>
      <c r="AZ236" s="11">
        <f t="shared" si="42"/>
        <v>0</v>
      </c>
      <c r="BA236" s="11">
        <v>223</v>
      </c>
      <c r="BB236" s="45" t="s">
        <v>1598</v>
      </c>
      <c r="BC236" s="45">
        <v>1</v>
      </c>
      <c r="BD236" s="46">
        <v>2.7E-4</v>
      </c>
      <c r="BE236" s="38">
        <f t="shared" si="37"/>
        <v>0</v>
      </c>
      <c r="BF236" s="68">
        <f t="shared" si="43"/>
        <v>0</v>
      </c>
      <c r="BG236" s="44">
        <f>SUM(BF$14:BF236)</f>
        <v>4</v>
      </c>
      <c r="BH236" s="11">
        <f t="shared" si="44"/>
        <v>0</v>
      </c>
      <c r="BI236" s="11">
        <f t="shared" si="45"/>
        <v>223</v>
      </c>
      <c r="BT236" s="74">
        <v>192</v>
      </c>
      <c r="BU236" s="74" t="s">
        <v>167</v>
      </c>
      <c r="BV236" s="69" t="s">
        <v>2389</v>
      </c>
    </row>
    <row r="237" spans="1:7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V237" s="39" t="s">
        <v>621</v>
      </c>
      <c r="W237" s="39" t="s">
        <v>239</v>
      </c>
      <c r="AP237" s="68">
        <f t="shared" si="38"/>
        <v>0</v>
      </c>
      <c r="AQ237" s="68">
        <v>224</v>
      </c>
      <c r="AR237" s="41" t="s">
        <v>622</v>
      </c>
      <c r="AS237" s="42">
        <v>6</v>
      </c>
      <c r="AT237" s="43">
        <v>2E-3</v>
      </c>
      <c r="AU237" s="38">
        <f t="shared" si="36"/>
        <v>0</v>
      </c>
      <c r="AV237" s="68">
        <f t="shared" si="39"/>
        <v>0</v>
      </c>
      <c r="AW237" s="44">
        <f>SUM(AV$14:AV237)</f>
        <v>0</v>
      </c>
      <c r="AX237" s="11">
        <f t="shared" si="40"/>
        <v>0</v>
      </c>
      <c r="AY237" s="11">
        <f t="shared" si="41"/>
        <v>224</v>
      </c>
      <c r="AZ237" s="11">
        <f t="shared" si="42"/>
        <v>0</v>
      </c>
      <c r="BA237" s="11">
        <v>224</v>
      </c>
      <c r="BB237" s="45" t="s">
        <v>1599</v>
      </c>
      <c r="BC237" s="45">
        <v>6</v>
      </c>
      <c r="BD237" s="46">
        <v>2E-3</v>
      </c>
      <c r="BE237" s="38">
        <f t="shared" si="37"/>
        <v>0</v>
      </c>
      <c r="BF237" s="68">
        <f t="shared" si="43"/>
        <v>0</v>
      </c>
      <c r="BG237" s="44">
        <f>SUM(BF$14:BF237)</f>
        <v>4</v>
      </c>
      <c r="BH237" s="11">
        <f t="shared" si="44"/>
        <v>0</v>
      </c>
      <c r="BI237" s="11">
        <f t="shared" si="45"/>
        <v>224</v>
      </c>
      <c r="BT237" s="74">
        <v>193</v>
      </c>
      <c r="BU237" s="74" t="s">
        <v>584</v>
      </c>
      <c r="BV237" s="69" t="s">
        <v>2398</v>
      </c>
    </row>
    <row r="238" spans="1:7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V238" s="39" t="s">
        <v>623</v>
      </c>
      <c r="W238" s="39" t="s">
        <v>243</v>
      </c>
      <c r="AP238" s="68">
        <f t="shared" si="38"/>
        <v>0</v>
      </c>
      <c r="AQ238" s="68">
        <v>225</v>
      </c>
      <c r="AR238" s="41" t="s">
        <v>624</v>
      </c>
      <c r="AS238" s="42">
        <v>2</v>
      </c>
      <c r="AT238" s="43">
        <v>5.0000000000000001E-4</v>
      </c>
      <c r="AU238" s="38">
        <f t="shared" si="36"/>
        <v>0</v>
      </c>
      <c r="AV238" s="68">
        <f t="shared" si="39"/>
        <v>0</v>
      </c>
      <c r="AW238" s="44">
        <f>SUM(AV$14:AV238)</f>
        <v>0</v>
      </c>
      <c r="AX238" s="11">
        <f t="shared" si="40"/>
        <v>0</v>
      </c>
      <c r="AY238" s="11">
        <f t="shared" si="41"/>
        <v>225</v>
      </c>
      <c r="AZ238" s="11">
        <f t="shared" si="42"/>
        <v>0</v>
      </c>
      <c r="BA238" s="11">
        <v>225</v>
      </c>
      <c r="BB238" s="45" t="s">
        <v>1600</v>
      </c>
      <c r="BC238" s="45">
        <v>2</v>
      </c>
      <c r="BD238" s="46">
        <v>5.0000000000000001E-4</v>
      </c>
      <c r="BE238" s="38">
        <f t="shared" si="37"/>
        <v>0</v>
      </c>
      <c r="BF238" s="68">
        <f t="shared" si="43"/>
        <v>0</v>
      </c>
      <c r="BG238" s="44">
        <f>SUM(BF$14:BF238)</f>
        <v>4</v>
      </c>
      <c r="BH238" s="11">
        <f t="shared" si="44"/>
        <v>0</v>
      </c>
      <c r="BI238" s="11">
        <f t="shared" si="45"/>
        <v>225</v>
      </c>
      <c r="BT238" s="74">
        <v>194</v>
      </c>
      <c r="BU238" s="74" t="s">
        <v>585</v>
      </c>
      <c r="BV238" s="69" t="s">
        <v>2389</v>
      </c>
    </row>
    <row r="239" spans="1:7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V239" s="39" t="s">
        <v>122</v>
      </c>
      <c r="W239" s="39" t="s">
        <v>239</v>
      </c>
      <c r="AP239" s="68">
        <f t="shared" si="38"/>
        <v>0</v>
      </c>
      <c r="AQ239" s="68">
        <v>226</v>
      </c>
      <c r="AR239" s="41" t="s">
        <v>625</v>
      </c>
      <c r="AS239" s="42">
        <v>2</v>
      </c>
      <c r="AT239" s="43">
        <v>5.0000000000000001E-4</v>
      </c>
      <c r="AU239" s="38">
        <f t="shared" si="36"/>
        <v>0</v>
      </c>
      <c r="AV239" s="68">
        <f t="shared" si="39"/>
        <v>0</v>
      </c>
      <c r="AW239" s="44">
        <f>SUM(AV$14:AV239)</f>
        <v>0</v>
      </c>
      <c r="AX239" s="11">
        <f t="shared" si="40"/>
        <v>0</v>
      </c>
      <c r="AY239" s="11">
        <f t="shared" si="41"/>
        <v>226</v>
      </c>
      <c r="AZ239" s="11">
        <f t="shared" si="42"/>
        <v>0</v>
      </c>
      <c r="BA239" s="11">
        <v>226</v>
      </c>
      <c r="BB239" s="45" t="s">
        <v>1601</v>
      </c>
      <c r="BC239" s="45">
        <v>2</v>
      </c>
      <c r="BD239" s="46">
        <v>5.0000000000000001E-4</v>
      </c>
      <c r="BE239" s="38">
        <f t="shared" si="37"/>
        <v>0</v>
      </c>
      <c r="BF239" s="68">
        <f t="shared" si="43"/>
        <v>0</v>
      </c>
      <c r="BG239" s="44">
        <f>SUM(BF$14:BF239)</f>
        <v>4</v>
      </c>
      <c r="BH239" s="11">
        <f t="shared" si="44"/>
        <v>0</v>
      </c>
      <c r="BI239" s="11">
        <f t="shared" si="45"/>
        <v>226</v>
      </c>
      <c r="BT239" s="74">
        <v>195</v>
      </c>
      <c r="BU239" s="74" t="s">
        <v>586</v>
      </c>
      <c r="BV239" s="69" t="s">
        <v>2389</v>
      </c>
    </row>
    <row r="240" spans="1:7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V240" s="39" t="s">
        <v>626</v>
      </c>
      <c r="W240" s="39" t="s">
        <v>240</v>
      </c>
      <c r="AP240" s="68">
        <f t="shared" si="38"/>
        <v>0</v>
      </c>
      <c r="AQ240" s="68">
        <v>227</v>
      </c>
      <c r="AR240" s="41" t="s">
        <v>627</v>
      </c>
      <c r="AS240" s="42">
        <v>6</v>
      </c>
      <c r="AT240" s="43">
        <v>2E-3</v>
      </c>
      <c r="AU240" s="38">
        <f t="shared" si="36"/>
        <v>0</v>
      </c>
      <c r="AV240" s="68">
        <f t="shared" si="39"/>
        <v>0</v>
      </c>
      <c r="AW240" s="44">
        <f>SUM(AV$14:AV240)</f>
        <v>0</v>
      </c>
      <c r="AX240" s="11">
        <f t="shared" si="40"/>
        <v>0</v>
      </c>
      <c r="AY240" s="11">
        <f t="shared" si="41"/>
        <v>227</v>
      </c>
      <c r="AZ240" s="11">
        <f t="shared" si="42"/>
        <v>0</v>
      </c>
      <c r="BA240" s="11">
        <v>227</v>
      </c>
      <c r="BB240" s="45" t="s">
        <v>1602</v>
      </c>
      <c r="BC240" s="45">
        <v>6</v>
      </c>
      <c r="BD240" s="46">
        <v>2E-3</v>
      </c>
      <c r="BE240" s="38">
        <f t="shared" si="37"/>
        <v>0</v>
      </c>
      <c r="BF240" s="68">
        <f t="shared" si="43"/>
        <v>0</v>
      </c>
      <c r="BG240" s="44">
        <f>SUM(BF$14:BF240)</f>
        <v>4</v>
      </c>
      <c r="BH240" s="11">
        <f t="shared" si="44"/>
        <v>0</v>
      </c>
      <c r="BI240" s="11">
        <f t="shared" si="45"/>
        <v>227</v>
      </c>
      <c r="BT240" s="74">
        <v>196</v>
      </c>
      <c r="BU240" s="74" t="s">
        <v>587</v>
      </c>
      <c r="BV240" s="69" t="s">
        <v>2389</v>
      </c>
    </row>
    <row r="241" spans="1:7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V241" s="39" t="s">
        <v>628</v>
      </c>
      <c r="W241" s="39" t="s">
        <v>237</v>
      </c>
      <c r="AP241" s="68">
        <f t="shared" si="38"/>
        <v>0</v>
      </c>
      <c r="AQ241" s="68">
        <v>228</v>
      </c>
      <c r="AR241" s="41" t="s">
        <v>629</v>
      </c>
      <c r="AS241" s="42">
        <v>3</v>
      </c>
      <c r="AT241" s="43">
        <v>8.0000000000000004E-4</v>
      </c>
      <c r="AU241" s="38">
        <f t="shared" si="36"/>
        <v>0</v>
      </c>
      <c r="AV241" s="68">
        <f t="shared" si="39"/>
        <v>0</v>
      </c>
      <c r="AW241" s="44">
        <f>SUM(AV$14:AV241)</f>
        <v>0</v>
      </c>
      <c r="AX241" s="11">
        <f t="shared" si="40"/>
        <v>0</v>
      </c>
      <c r="AY241" s="11">
        <f t="shared" si="41"/>
        <v>228</v>
      </c>
      <c r="AZ241" s="11">
        <f t="shared" si="42"/>
        <v>0</v>
      </c>
      <c r="BA241" s="11">
        <v>228</v>
      </c>
      <c r="BB241" s="45" t="s">
        <v>1603</v>
      </c>
      <c r="BC241" s="45">
        <v>3</v>
      </c>
      <c r="BD241" s="46">
        <v>8.0000000000000004E-4</v>
      </c>
      <c r="BE241" s="38">
        <f t="shared" si="37"/>
        <v>0</v>
      </c>
      <c r="BF241" s="68">
        <f t="shared" si="43"/>
        <v>0</v>
      </c>
      <c r="BG241" s="44">
        <f>SUM(BF$14:BF241)</f>
        <v>4</v>
      </c>
      <c r="BH241" s="11">
        <f t="shared" si="44"/>
        <v>0</v>
      </c>
      <c r="BI241" s="11">
        <f t="shared" si="45"/>
        <v>228</v>
      </c>
      <c r="BT241" s="74">
        <v>197</v>
      </c>
      <c r="BU241" s="74" t="s">
        <v>589</v>
      </c>
      <c r="BV241" s="69" t="s">
        <v>2394</v>
      </c>
    </row>
    <row r="242" spans="1:7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V242" s="39" t="s">
        <v>630</v>
      </c>
      <c r="W242" s="39" t="s">
        <v>240</v>
      </c>
      <c r="AP242" s="68">
        <f t="shared" si="38"/>
        <v>0</v>
      </c>
      <c r="AQ242" s="68">
        <v>229</v>
      </c>
      <c r="AR242" s="41" t="s">
        <v>631</v>
      </c>
      <c r="AS242" s="42">
        <v>4</v>
      </c>
      <c r="AT242" s="43">
        <v>1.1999999999999999E-3</v>
      </c>
      <c r="AU242" s="38">
        <f t="shared" si="36"/>
        <v>0</v>
      </c>
      <c r="AV242" s="68">
        <f t="shared" si="39"/>
        <v>0</v>
      </c>
      <c r="AW242" s="44">
        <f>SUM(AV$14:AV242)</f>
        <v>0</v>
      </c>
      <c r="AX242" s="11">
        <f t="shared" si="40"/>
        <v>0</v>
      </c>
      <c r="AY242" s="11">
        <f t="shared" si="41"/>
        <v>229</v>
      </c>
      <c r="AZ242" s="11">
        <f t="shared" si="42"/>
        <v>0</v>
      </c>
      <c r="BA242" s="11">
        <v>229</v>
      </c>
      <c r="BB242" s="45" t="s">
        <v>1604</v>
      </c>
      <c r="BC242" s="45">
        <v>4</v>
      </c>
      <c r="BD242" s="46">
        <v>1.1999999999999999E-3</v>
      </c>
      <c r="BE242" s="38">
        <f t="shared" si="37"/>
        <v>0</v>
      </c>
      <c r="BF242" s="68">
        <f t="shared" si="43"/>
        <v>0</v>
      </c>
      <c r="BG242" s="44">
        <f>SUM(BF$14:BF242)</f>
        <v>4</v>
      </c>
      <c r="BH242" s="11">
        <f t="shared" si="44"/>
        <v>0</v>
      </c>
      <c r="BI242" s="11">
        <f t="shared" si="45"/>
        <v>229</v>
      </c>
      <c r="BT242" s="74">
        <v>198</v>
      </c>
      <c r="BU242" s="74" t="s">
        <v>591</v>
      </c>
      <c r="BV242" s="69" t="s">
        <v>2394</v>
      </c>
    </row>
    <row r="243" spans="1:7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V243" s="39" t="s">
        <v>632</v>
      </c>
      <c r="W243" s="39" t="s">
        <v>239</v>
      </c>
      <c r="AP243" s="68">
        <f t="shared" si="38"/>
        <v>0</v>
      </c>
      <c r="AQ243" s="68">
        <v>230</v>
      </c>
      <c r="AR243" s="41" t="s">
        <v>172</v>
      </c>
      <c r="AS243" s="42">
        <v>3</v>
      </c>
      <c r="AT243" s="43">
        <v>8.0000000000000004E-4</v>
      </c>
      <c r="AU243" s="38">
        <f t="shared" si="36"/>
        <v>0</v>
      </c>
      <c r="AV243" s="68">
        <f t="shared" si="39"/>
        <v>0</v>
      </c>
      <c r="AW243" s="44">
        <f>SUM(AV$14:AV243)</f>
        <v>0</v>
      </c>
      <c r="AX243" s="11">
        <f t="shared" si="40"/>
        <v>0</v>
      </c>
      <c r="AY243" s="11">
        <f t="shared" si="41"/>
        <v>230</v>
      </c>
      <c r="AZ243" s="11">
        <f t="shared" si="42"/>
        <v>0</v>
      </c>
      <c r="BA243" s="11">
        <v>230</v>
      </c>
      <c r="BB243" s="45" t="s">
        <v>172</v>
      </c>
      <c r="BC243" s="45">
        <v>3</v>
      </c>
      <c r="BD243" s="46">
        <v>8.0000000000000004E-4</v>
      </c>
      <c r="BE243" s="38">
        <f t="shared" si="37"/>
        <v>0</v>
      </c>
      <c r="BF243" s="68">
        <f t="shared" si="43"/>
        <v>0</v>
      </c>
      <c r="BG243" s="44">
        <f>SUM(BF$14:BF243)</f>
        <v>4</v>
      </c>
      <c r="BH243" s="11">
        <f t="shared" si="44"/>
        <v>0</v>
      </c>
      <c r="BI243" s="11">
        <f t="shared" si="45"/>
        <v>230</v>
      </c>
      <c r="BT243" s="74">
        <v>199</v>
      </c>
      <c r="BU243" s="74" t="s">
        <v>592</v>
      </c>
      <c r="BV243" s="69" t="s">
        <v>2397</v>
      </c>
    </row>
    <row r="244" spans="1:7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V244" s="39" t="s">
        <v>633</v>
      </c>
      <c r="W244" s="39" t="s">
        <v>240</v>
      </c>
      <c r="AP244" s="68">
        <f t="shared" si="38"/>
        <v>0</v>
      </c>
      <c r="AQ244" s="68">
        <v>231</v>
      </c>
      <c r="AR244" s="41" t="s">
        <v>281</v>
      </c>
      <c r="AS244" s="42">
        <v>2</v>
      </c>
      <c r="AT244" s="43">
        <v>5.0000000000000001E-4</v>
      </c>
      <c r="AU244" s="38">
        <f t="shared" si="36"/>
        <v>0</v>
      </c>
      <c r="AV244" s="68">
        <f t="shared" si="39"/>
        <v>0</v>
      </c>
      <c r="AW244" s="44">
        <f>SUM(AV$14:AV244)</f>
        <v>0</v>
      </c>
      <c r="AX244" s="11">
        <f t="shared" si="40"/>
        <v>0</v>
      </c>
      <c r="AY244" s="11">
        <f t="shared" si="41"/>
        <v>231</v>
      </c>
      <c r="AZ244" s="11">
        <f t="shared" si="42"/>
        <v>0</v>
      </c>
      <c r="BA244" s="11">
        <v>231</v>
      </c>
      <c r="BB244" s="45" t="s">
        <v>1605</v>
      </c>
      <c r="BC244" s="45">
        <v>2</v>
      </c>
      <c r="BD244" s="46">
        <v>5.0000000000000001E-4</v>
      </c>
      <c r="BE244" s="38">
        <f t="shared" si="37"/>
        <v>0</v>
      </c>
      <c r="BF244" s="68">
        <f t="shared" si="43"/>
        <v>0</v>
      </c>
      <c r="BG244" s="44">
        <f>SUM(BF$14:BF244)</f>
        <v>4</v>
      </c>
      <c r="BH244" s="11">
        <f t="shared" si="44"/>
        <v>0</v>
      </c>
      <c r="BI244" s="11">
        <f t="shared" si="45"/>
        <v>231</v>
      </c>
      <c r="BT244" s="74">
        <v>200</v>
      </c>
      <c r="BU244" s="74" t="s">
        <v>593</v>
      </c>
      <c r="BV244" s="69" t="s">
        <v>2397</v>
      </c>
    </row>
    <row r="245" spans="1:7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V245" s="39" t="s">
        <v>634</v>
      </c>
      <c r="W245" s="39" t="s">
        <v>241</v>
      </c>
      <c r="AP245" s="68">
        <f t="shared" si="38"/>
        <v>0</v>
      </c>
      <c r="AQ245" s="68">
        <v>232</v>
      </c>
      <c r="AR245" s="41" t="s">
        <v>635</v>
      </c>
      <c r="AS245" s="42">
        <v>7</v>
      </c>
      <c r="AT245" s="43">
        <v>2.5000000000000001E-3</v>
      </c>
      <c r="AU245" s="38">
        <f t="shared" si="36"/>
        <v>0</v>
      </c>
      <c r="AV245" s="68">
        <f t="shared" si="39"/>
        <v>0</v>
      </c>
      <c r="AW245" s="44">
        <f>SUM(AV$14:AV245)</f>
        <v>0</v>
      </c>
      <c r="AX245" s="11">
        <f t="shared" si="40"/>
        <v>0</v>
      </c>
      <c r="AY245" s="11">
        <f t="shared" si="41"/>
        <v>232</v>
      </c>
      <c r="AZ245" s="11">
        <f t="shared" si="42"/>
        <v>0</v>
      </c>
      <c r="BA245" s="11">
        <v>232</v>
      </c>
      <c r="BB245" s="45" t="s">
        <v>1606</v>
      </c>
      <c r="BC245" s="45">
        <v>7</v>
      </c>
      <c r="BD245" s="46">
        <v>2.5000000000000001E-3</v>
      </c>
      <c r="BE245" s="38">
        <f t="shared" si="37"/>
        <v>0</v>
      </c>
      <c r="BF245" s="68">
        <f t="shared" si="43"/>
        <v>0</v>
      </c>
      <c r="BG245" s="44">
        <f>SUM(BF$14:BF245)</f>
        <v>4</v>
      </c>
      <c r="BH245" s="11">
        <f t="shared" si="44"/>
        <v>0</v>
      </c>
      <c r="BI245" s="11">
        <f t="shared" si="45"/>
        <v>232</v>
      </c>
      <c r="BT245" s="74">
        <v>201</v>
      </c>
      <c r="BU245" s="74" t="s">
        <v>594</v>
      </c>
      <c r="BV245" s="69" t="s">
        <v>2397</v>
      </c>
    </row>
    <row r="246" spans="1:7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V246" s="39" t="s">
        <v>636</v>
      </c>
      <c r="W246" s="39" t="s">
        <v>243</v>
      </c>
      <c r="AP246" s="68">
        <f t="shared" si="38"/>
        <v>0</v>
      </c>
      <c r="AQ246" s="68">
        <v>233</v>
      </c>
      <c r="AR246" s="41" t="s">
        <v>637</v>
      </c>
      <c r="AS246" s="42">
        <v>8</v>
      </c>
      <c r="AT246" s="43">
        <v>3.0000000000000001E-3</v>
      </c>
      <c r="AU246" s="38">
        <f t="shared" si="36"/>
        <v>0</v>
      </c>
      <c r="AV246" s="68">
        <f t="shared" si="39"/>
        <v>0</v>
      </c>
      <c r="AW246" s="44">
        <f>SUM(AV$14:AV246)</f>
        <v>0</v>
      </c>
      <c r="AX246" s="11">
        <f t="shared" si="40"/>
        <v>0</v>
      </c>
      <c r="AY246" s="11">
        <f t="shared" si="41"/>
        <v>233</v>
      </c>
      <c r="AZ246" s="11">
        <f t="shared" si="42"/>
        <v>0</v>
      </c>
      <c r="BA246" s="11">
        <v>233</v>
      </c>
      <c r="BB246" s="45" t="s">
        <v>1607</v>
      </c>
      <c r="BC246" s="45">
        <v>8</v>
      </c>
      <c r="BD246" s="46">
        <v>3.0000000000000001E-3</v>
      </c>
      <c r="BE246" s="38">
        <f t="shared" si="37"/>
        <v>0</v>
      </c>
      <c r="BF246" s="68">
        <f t="shared" si="43"/>
        <v>0</v>
      </c>
      <c r="BG246" s="44">
        <f>SUM(BF$14:BF246)</f>
        <v>4</v>
      </c>
      <c r="BH246" s="11">
        <f t="shared" si="44"/>
        <v>0</v>
      </c>
      <c r="BI246" s="11">
        <f t="shared" si="45"/>
        <v>233</v>
      </c>
      <c r="BT246" s="74">
        <v>202</v>
      </c>
      <c r="BU246" s="74" t="s">
        <v>168</v>
      </c>
      <c r="BV246" s="69" t="s">
        <v>2398</v>
      </c>
    </row>
    <row r="247" spans="1:7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V247" s="39" t="s">
        <v>638</v>
      </c>
      <c r="W247" s="39" t="s">
        <v>240</v>
      </c>
      <c r="AP247" s="68">
        <f t="shared" si="38"/>
        <v>0</v>
      </c>
      <c r="AQ247" s="68">
        <v>234</v>
      </c>
      <c r="AR247" s="41" t="s">
        <v>639</v>
      </c>
      <c r="AS247" s="42">
        <v>6</v>
      </c>
      <c r="AT247" s="43">
        <v>2E-3</v>
      </c>
      <c r="AU247" s="38">
        <f t="shared" si="36"/>
        <v>0</v>
      </c>
      <c r="AV247" s="68">
        <f t="shared" si="39"/>
        <v>0</v>
      </c>
      <c r="AW247" s="44">
        <f>SUM(AV$14:AV247)</f>
        <v>0</v>
      </c>
      <c r="AX247" s="11">
        <f t="shared" si="40"/>
        <v>0</v>
      </c>
      <c r="AY247" s="11">
        <f t="shared" si="41"/>
        <v>234</v>
      </c>
      <c r="AZ247" s="11">
        <f t="shared" si="42"/>
        <v>0</v>
      </c>
      <c r="BA247" s="11">
        <v>234</v>
      </c>
      <c r="BB247" s="45" t="s">
        <v>1608</v>
      </c>
      <c r="BC247" s="45">
        <v>6</v>
      </c>
      <c r="BD247" s="46">
        <v>2E-3</v>
      </c>
      <c r="BE247" s="38">
        <f t="shared" si="37"/>
        <v>0</v>
      </c>
      <c r="BF247" s="68">
        <f t="shared" si="43"/>
        <v>0</v>
      </c>
      <c r="BG247" s="44">
        <f>SUM(BF$14:BF247)</f>
        <v>4</v>
      </c>
      <c r="BH247" s="11">
        <f t="shared" si="44"/>
        <v>0</v>
      </c>
      <c r="BI247" s="11">
        <f t="shared" si="45"/>
        <v>234</v>
      </c>
      <c r="BT247" s="74">
        <v>203</v>
      </c>
      <c r="BU247" s="74" t="s">
        <v>597</v>
      </c>
      <c r="BV247" s="69" t="s">
        <v>2393</v>
      </c>
    </row>
    <row r="248" spans="1:7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V248" s="39" t="s">
        <v>640</v>
      </c>
      <c r="W248" s="39" t="s">
        <v>241</v>
      </c>
      <c r="AP248" s="68">
        <f t="shared" si="38"/>
        <v>0</v>
      </c>
      <c r="AQ248" s="68">
        <v>235</v>
      </c>
      <c r="AR248" s="41" t="s">
        <v>641</v>
      </c>
      <c r="AS248" s="42">
        <v>4</v>
      </c>
      <c r="AT248" s="43">
        <v>1.1999999999999999E-3</v>
      </c>
      <c r="AU248" s="38">
        <f t="shared" si="36"/>
        <v>0</v>
      </c>
      <c r="AV248" s="68">
        <f t="shared" si="39"/>
        <v>0</v>
      </c>
      <c r="AW248" s="44">
        <f>SUM(AV$14:AV248)</f>
        <v>0</v>
      </c>
      <c r="AX248" s="11">
        <f t="shared" si="40"/>
        <v>0</v>
      </c>
      <c r="AY248" s="11">
        <f t="shared" si="41"/>
        <v>235</v>
      </c>
      <c r="AZ248" s="11">
        <f t="shared" si="42"/>
        <v>0</v>
      </c>
      <c r="BA248" s="11">
        <v>235</v>
      </c>
      <c r="BB248" s="45" t="s">
        <v>1609</v>
      </c>
      <c r="BC248" s="45">
        <v>4</v>
      </c>
      <c r="BD248" s="46">
        <v>1.1999999999999999E-3</v>
      </c>
      <c r="BE248" s="38">
        <f t="shared" si="37"/>
        <v>0</v>
      </c>
      <c r="BF248" s="68">
        <f t="shared" si="43"/>
        <v>0</v>
      </c>
      <c r="BG248" s="44">
        <f>SUM(BF$14:BF248)</f>
        <v>4</v>
      </c>
      <c r="BH248" s="11">
        <f t="shared" si="44"/>
        <v>0</v>
      </c>
      <c r="BI248" s="11">
        <f t="shared" si="45"/>
        <v>235</v>
      </c>
      <c r="BT248" s="74">
        <v>204</v>
      </c>
      <c r="BU248" s="74" t="s">
        <v>169</v>
      </c>
      <c r="BV248" s="69" t="s">
        <v>2389</v>
      </c>
    </row>
    <row r="249" spans="1:7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V249" s="39" t="s">
        <v>123</v>
      </c>
      <c r="W249" s="39" t="s">
        <v>239</v>
      </c>
      <c r="AP249" s="68">
        <f t="shared" si="38"/>
        <v>0</v>
      </c>
      <c r="AQ249" s="68">
        <v>236</v>
      </c>
      <c r="AR249" s="41" t="s">
        <v>642</v>
      </c>
      <c r="AS249" s="42">
        <v>2</v>
      </c>
      <c r="AT249" s="43">
        <v>5.0000000000000001E-4</v>
      </c>
      <c r="AU249" s="38">
        <f t="shared" si="36"/>
        <v>0</v>
      </c>
      <c r="AV249" s="68">
        <f t="shared" si="39"/>
        <v>0</v>
      </c>
      <c r="AW249" s="44">
        <f>SUM(AV$14:AV249)</f>
        <v>0</v>
      </c>
      <c r="AX249" s="11">
        <f t="shared" si="40"/>
        <v>0</v>
      </c>
      <c r="AY249" s="11">
        <f t="shared" si="41"/>
        <v>236</v>
      </c>
      <c r="AZ249" s="11">
        <f t="shared" si="42"/>
        <v>0</v>
      </c>
      <c r="BA249" s="11">
        <v>236</v>
      </c>
      <c r="BB249" s="45" t="s">
        <v>1610</v>
      </c>
      <c r="BC249" s="45">
        <v>2</v>
      </c>
      <c r="BD249" s="46">
        <v>5.0000000000000001E-4</v>
      </c>
      <c r="BE249" s="38">
        <f t="shared" si="37"/>
        <v>0</v>
      </c>
      <c r="BF249" s="68">
        <f t="shared" si="43"/>
        <v>0</v>
      </c>
      <c r="BG249" s="44">
        <f>SUM(BF$14:BF249)</f>
        <v>4</v>
      </c>
      <c r="BH249" s="11">
        <f t="shared" si="44"/>
        <v>0</v>
      </c>
      <c r="BI249" s="11">
        <f t="shared" si="45"/>
        <v>236</v>
      </c>
      <c r="BT249" s="74">
        <v>205</v>
      </c>
      <c r="BU249" s="74" t="s">
        <v>598</v>
      </c>
      <c r="BV249" s="69" t="s">
        <v>2398</v>
      </c>
    </row>
    <row r="250" spans="1:7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V250" s="39" t="s">
        <v>124</v>
      </c>
      <c r="W250" s="39" t="s">
        <v>241</v>
      </c>
      <c r="AP250" s="68">
        <f t="shared" si="38"/>
        <v>0</v>
      </c>
      <c r="AQ250" s="68">
        <v>237</v>
      </c>
      <c r="AR250" s="41" t="s">
        <v>643</v>
      </c>
      <c r="AS250" s="42">
        <v>6</v>
      </c>
      <c r="AT250" s="43">
        <v>2E-3</v>
      </c>
      <c r="AU250" s="38">
        <f t="shared" si="36"/>
        <v>0</v>
      </c>
      <c r="AV250" s="68">
        <f t="shared" si="39"/>
        <v>0</v>
      </c>
      <c r="AW250" s="44">
        <f>SUM(AV$14:AV250)</f>
        <v>0</v>
      </c>
      <c r="AX250" s="11">
        <f t="shared" si="40"/>
        <v>0</v>
      </c>
      <c r="AY250" s="11">
        <f t="shared" si="41"/>
        <v>237</v>
      </c>
      <c r="AZ250" s="11">
        <f t="shared" si="42"/>
        <v>0</v>
      </c>
      <c r="BA250" s="11">
        <v>237</v>
      </c>
      <c r="BB250" s="45" t="s">
        <v>1611</v>
      </c>
      <c r="BC250" s="45">
        <v>6</v>
      </c>
      <c r="BD250" s="46">
        <v>2E-3</v>
      </c>
      <c r="BE250" s="38">
        <f t="shared" si="37"/>
        <v>0</v>
      </c>
      <c r="BF250" s="68">
        <f t="shared" si="43"/>
        <v>0</v>
      </c>
      <c r="BG250" s="44">
        <f>SUM(BF$14:BF250)</f>
        <v>4</v>
      </c>
      <c r="BH250" s="11">
        <f t="shared" si="44"/>
        <v>0</v>
      </c>
      <c r="BI250" s="11">
        <f t="shared" si="45"/>
        <v>237</v>
      </c>
      <c r="BT250" s="74">
        <v>206</v>
      </c>
      <c r="BU250" s="74" t="s">
        <v>600</v>
      </c>
      <c r="BV250" s="69" t="s">
        <v>2416</v>
      </c>
    </row>
    <row r="251" spans="1:7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V251" s="39" t="s">
        <v>125</v>
      </c>
      <c r="W251" s="39" t="s">
        <v>237</v>
      </c>
      <c r="AP251" s="68">
        <f t="shared" si="38"/>
        <v>0</v>
      </c>
      <c r="AQ251" s="68">
        <v>238</v>
      </c>
      <c r="AR251" s="41" t="s">
        <v>644</v>
      </c>
      <c r="AS251" s="42">
        <v>6</v>
      </c>
      <c r="AT251" s="43">
        <v>2E-3</v>
      </c>
      <c r="AU251" s="38">
        <f t="shared" si="36"/>
        <v>0</v>
      </c>
      <c r="AV251" s="68">
        <f t="shared" si="39"/>
        <v>0</v>
      </c>
      <c r="AW251" s="44">
        <f>SUM(AV$14:AV251)</f>
        <v>0</v>
      </c>
      <c r="AX251" s="11">
        <f t="shared" si="40"/>
        <v>0</v>
      </c>
      <c r="AY251" s="11">
        <f t="shared" si="41"/>
        <v>238</v>
      </c>
      <c r="AZ251" s="11">
        <f t="shared" si="42"/>
        <v>0</v>
      </c>
      <c r="BA251" s="11">
        <v>238</v>
      </c>
      <c r="BB251" s="45" t="s">
        <v>1612</v>
      </c>
      <c r="BC251" s="45">
        <v>6</v>
      </c>
      <c r="BD251" s="46">
        <v>2E-3</v>
      </c>
      <c r="BE251" s="38">
        <f t="shared" si="37"/>
        <v>0</v>
      </c>
      <c r="BF251" s="68">
        <f t="shared" si="43"/>
        <v>0</v>
      </c>
      <c r="BG251" s="44">
        <f>SUM(BF$14:BF251)</f>
        <v>4</v>
      </c>
      <c r="BH251" s="11">
        <f t="shared" si="44"/>
        <v>0</v>
      </c>
      <c r="BI251" s="11">
        <f t="shared" si="45"/>
        <v>238</v>
      </c>
      <c r="BT251" s="74">
        <v>207</v>
      </c>
      <c r="BU251" s="74" t="s">
        <v>601</v>
      </c>
      <c r="BV251" s="69" t="s">
        <v>2398</v>
      </c>
    </row>
    <row r="252" spans="1:7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V252" s="39" t="s">
        <v>126</v>
      </c>
      <c r="W252" s="39" t="s">
        <v>240</v>
      </c>
      <c r="AP252" s="68">
        <f t="shared" si="38"/>
        <v>0</v>
      </c>
      <c r="AQ252" s="68">
        <v>239</v>
      </c>
      <c r="AR252" s="41" t="s">
        <v>282</v>
      </c>
      <c r="AS252" s="42">
        <v>5</v>
      </c>
      <c r="AT252" s="43">
        <v>1.6000000000000001E-3</v>
      </c>
      <c r="AU252" s="38">
        <f t="shared" si="36"/>
        <v>0</v>
      </c>
      <c r="AV252" s="68">
        <f t="shared" si="39"/>
        <v>0</v>
      </c>
      <c r="AW252" s="44">
        <f>SUM(AV$14:AV252)</f>
        <v>0</v>
      </c>
      <c r="AX252" s="11">
        <f t="shared" si="40"/>
        <v>0</v>
      </c>
      <c r="AY252" s="11">
        <f t="shared" si="41"/>
        <v>239</v>
      </c>
      <c r="AZ252" s="11">
        <f t="shared" si="42"/>
        <v>0</v>
      </c>
      <c r="BA252" s="11">
        <v>239</v>
      </c>
      <c r="BB252" s="45" t="s">
        <v>1613</v>
      </c>
      <c r="BC252" s="45">
        <v>5</v>
      </c>
      <c r="BD252" s="46">
        <v>1.6000000000000001E-3</v>
      </c>
      <c r="BE252" s="38">
        <f t="shared" si="37"/>
        <v>0</v>
      </c>
      <c r="BF252" s="68">
        <f t="shared" si="43"/>
        <v>0</v>
      </c>
      <c r="BG252" s="44">
        <f>SUM(BF$14:BF252)</f>
        <v>4</v>
      </c>
      <c r="BH252" s="11">
        <f t="shared" si="44"/>
        <v>0</v>
      </c>
      <c r="BI252" s="11">
        <f t="shared" si="45"/>
        <v>239</v>
      </c>
      <c r="BT252" s="74">
        <v>208</v>
      </c>
      <c r="BU252" s="74" t="s">
        <v>603</v>
      </c>
      <c r="BV252" s="69" t="s">
        <v>2409</v>
      </c>
    </row>
    <row r="253" spans="1:7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V253" s="39" t="s">
        <v>127</v>
      </c>
      <c r="W253" s="39" t="s">
        <v>240</v>
      </c>
      <c r="AP253" s="68">
        <f t="shared" si="38"/>
        <v>0</v>
      </c>
      <c r="AQ253" s="68">
        <v>240</v>
      </c>
      <c r="AR253" s="41" t="s">
        <v>283</v>
      </c>
      <c r="AS253" s="42">
        <v>4</v>
      </c>
      <c r="AT253" s="43">
        <v>1.1999999999999999E-3</v>
      </c>
      <c r="AU253" s="38">
        <f t="shared" si="36"/>
        <v>0</v>
      </c>
      <c r="AV253" s="68">
        <f t="shared" si="39"/>
        <v>0</v>
      </c>
      <c r="AW253" s="44">
        <f>SUM(AV$14:AV253)</f>
        <v>0</v>
      </c>
      <c r="AX253" s="11">
        <f t="shared" si="40"/>
        <v>0</v>
      </c>
      <c r="AY253" s="11">
        <f t="shared" si="41"/>
        <v>240</v>
      </c>
      <c r="AZ253" s="11">
        <f t="shared" si="42"/>
        <v>0</v>
      </c>
      <c r="BA253" s="11">
        <v>240</v>
      </c>
      <c r="BB253" s="45" t="s">
        <v>1614</v>
      </c>
      <c r="BC253" s="45">
        <v>4</v>
      </c>
      <c r="BD253" s="46">
        <v>1.1999999999999999E-3</v>
      </c>
      <c r="BE253" s="38">
        <f t="shared" si="37"/>
        <v>0</v>
      </c>
      <c r="BF253" s="68">
        <f t="shared" si="43"/>
        <v>0</v>
      </c>
      <c r="BG253" s="44">
        <f>SUM(BF$14:BF253)</f>
        <v>4</v>
      </c>
      <c r="BH253" s="11">
        <f t="shared" si="44"/>
        <v>0</v>
      </c>
      <c r="BI253" s="11">
        <f t="shared" si="45"/>
        <v>240</v>
      </c>
      <c r="BT253" s="74">
        <v>209</v>
      </c>
      <c r="BU253" s="74" t="s">
        <v>604</v>
      </c>
      <c r="BV253" s="69" t="s">
        <v>2389</v>
      </c>
    </row>
    <row r="254" spans="1:7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V254" s="39" t="s">
        <v>128</v>
      </c>
      <c r="W254" s="39" t="s">
        <v>240</v>
      </c>
      <c r="AP254" s="68">
        <f t="shared" si="38"/>
        <v>0</v>
      </c>
      <c r="AQ254" s="68">
        <v>241</v>
      </c>
      <c r="AR254" s="41" t="s">
        <v>645</v>
      </c>
      <c r="AS254" s="42">
        <v>4</v>
      </c>
      <c r="AT254" s="43">
        <v>1.1999999999999999E-3</v>
      </c>
      <c r="AU254" s="38">
        <f t="shared" si="36"/>
        <v>0</v>
      </c>
      <c r="AV254" s="68">
        <f t="shared" si="39"/>
        <v>0</v>
      </c>
      <c r="AW254" s="44">
        <f>SUM(AV$14:AV254)</f>
        <v>0</v>
      </c>
      <c r="AX254" s="11">
        <f t="shared" si="40"/>
        <v>0</v>
      </c>
      <c r="AY254" s="11">
        <f t="shared" si="41"/>
        <v>241</v>
      </c>
      <c r="AZ254" s="11">
        <f t="shared" si="42"/>
        <v>0</v>
      </c>
      <c r="BA254" s="11">
        <v>241</v>
      </c>
      <c r="BB254" s="45" t="s">
        <v>1615</v>
      </c>
      <c r="BC254" s="45">
        <v>4</v>
      </c>
      <c r="BD254" s="46">
        <v>1.1999999999999999E-3</v>
      </c>
      <c r="BE254" s="38">
        <f t="shared" si="37"/>
        <v>0</v>
      </c>
      <c r="BF254" s="68">
        <f t="shared" si="43"/>
        <v>0</v>
      </c>
      <c r="BG254" s="44">
        <f>SUM(BF$14:BF254)</f>
        <v>4</v>
      </c>
      <c r="BH254" s="11">
        <f t="shared" si="44"/>
        <v>0</v>
      </c>
      <c r="BI254" s="11">
        <f t="shared" si="45"/>
        <v>241</v>
      </c>
      <c r="BT254" s="74">
        <v>210</v>
      </c>
      <c r="BU254" s="74" t="s">
        <v>170</v>
      </c>
      <c r="BV254" s="69" t="s">
        <v>2409</v>
      </c>
    </row>
    <row r="255" spans="1:7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V255" s="39" t="s">
        <v>129</v>
      </c>
      <c r="W255" s="39" t="s">
        <v>241</v>
      </c>
      <c r="AP255" s="68">
        <f t="shared" si="38"/>
        <v>0</v>
      </c>
      <c r="AQ255" s="68">
        <v>242</v>
      </c>
      <c r="AR255" s="41" t="s">
        <v>646</v>
      </c>
      <c r="AS255" s="42">
        <v>3</v>
      </c>
      <c r="AT255" s="43">
        <v>8.0000000000000004E-4</v>
      </c>
      <c r="AU255" s="38">
        <f t="shared" si="36"/>
        <v>0</v>
      </c>
      <c r="AV255" s="68">
        <f t="shared" si="39"/>
        <v>0</v>
      </c>
      <c r="AW255" s="44">
        <f>SUM(AV$14:AV255)</f>
        <v>0</v>
      </c>
      <c r="AX255" s="11">
        <f t="shared" si="40"/>
        <v>0</v>
      </c>
      <c r="AY255" s="11">
        <f t="shared" si="41"/>
        <v>242</v>
      </c>
      <c r="AZ255" s="11">
        <f t="shared" si="42"/>
        <v>0</v>
      </c>
      <c r="BA255" s="11">
        <v>242</v>
      </c>
      <c r="BB255" s="45" t="s">
        <v>1616</v>
      </c>
      <c r="BC255" s="45">
        <v>3</v>
      </c>
      <c r="BD255" s="46">
        <v>8.0000000000000004E-4</v>
      </c>
      <c r="BE255" s="38">
        <f t="shared" si="37"/>
        <v>0</v>
      </c>
      <c r="BF255" s="68">
        <f t="shared" si="43"/>
        <v>0</v>
      </c>
      <c r="BG255" s="44">
        <f>SUM(BF$14:BF255)</f>
        <v>4</v>
      </c>
      <c r="BH255" s="11">
        <f t="shared" si="44"/>
        <v>0</v>
      </c>
      <c r="BI255" s="11">
        <f t="shared" si="45"/>
        <v>242</v>
      </c>
      <c r="BT255" s="74">
        <v>211</v>
      </c>
      <c r="BU255" s="74" t="s">
        <v>605</v>
      </c>
      <c r="BV255" s="69" t="s">
        <v>2389</v>
      </c>
    </row>
    <row r="256" spans="1:7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V256" s="39" t="s">
        <v>647</v>
      </c>
      <c r="W256" s="39" t="s">
        <v>237</v>
      </c>
      <c r="AP256" s="68">
        <f t="shared" si="38"/>
        <v>0</v>
      </c>
      <c r="AQ256" s="68">
        <v>243</v>
      </c>
      <c r="AR256" s="41" t="s">
        <v>648</v>
      </c>
      <c r="AS256" s="42">
        <v>7</v>
      </c>
      <c r="AT256" s="43">
        <v>2.5000000000000001E-3</v>
      </c>
      <c r="AU256" s="38">
        <f t="shared" si="36"/>
        <v>0</v>
      </c>
      <c r="AV256" s="68">
        <f t="shared" si="39"/>
        <v>0</v>
      </c>
      <c r="AW256" s="44">
        <f>SUM(AV$14:AV256)</f>
        <v>0</v>
      </c>
      <c r="AX256" s="11">
        <f t="shared" si="40"/>
        <v>0</v>
      </c>
      <c r="AY256" s="11">
        <f t="shared" si="41"/>
        <v>243</v>
      </c>
      <c r="AZ256" s="11">
        <f t="shared" si="42"/>
        <v>0</v>
      </c>
      <c r="BA256" s="11">
        <v>243</v>
      </c>
      <c r="BB256" s="45" t="s">
        <v>1617</v>
      </c>
      <c r="BC256" s="45">
        <v>7</v>
      </c>
      <c r="BD256" s="46">
        <v>2.5000000000000001E-3</v>
      </c>
      <c r="BE256" s="38">
        <f t="shared" si="37"/>
        <v>0</v>
      </c>
      <c r="BF256" s="68">
        <f t="shared" si="43"/>
        <v>0</v>
      </c>
      <c r="BG256" s="44">
        <f>SUM(BF$14:BF256)</f>
        <v>4</v>
      </c>
      <c r="BH256" s="11">
        <f t="shared" si="44"/>
        <v>0</v>
      </c>
      <c r="BI256" s="11">
        <f t="shared" si="45"/>
        <v>243</v>
      </c>
      <c r="BT256" s="74">
        <v>212</v>
      </c>
      <c r="BU256" s="74" t="s">
        <v>171</v>
      </c>
      <c r="BV256" s="69" t="s">
        <v>2397</v>
      </c>
    </row>
    <row r="257" spans="1:7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V257" s="39" t="s">
        <v>649</v>
      </c>
      <c r="W257" s="39" t="s">
        <v>240</v>
      </c>
      <c r="AP257" s="68">
        <f t="shared" si="38"/>
        <v>0</v>
      </c>
      <c r="AQ257" s="68">
        <v>244</v>
      </c>
      <c r="AR257" s="41" t="s">
        <v>650</v>
      </c>
      <c r="AS257" s="42">
        <v>4</v>
      </c>
      <c r="AT257" s="43">
        <v>1.1999999999999999E-3</v>
      </c>
      <c r="AU257" s="38">
        <f t="shared" si="36"/>
        <v>0</v>
      </c>
      <c r="AV257" s="68">
        <f t="shared" si="39"/>
        <v>0</v>
      </c>
      <c r="AW257" s="44">
        <f>SUM(AV$14:AV257)</f>
        <v>0</v>
      </c>
      <c r="AX257" s="11">
        <f t="shared" si="40"/>
        <v>0</v>
      </c>
      <c r="AY257" s="11">
        <f t="shared" si="41"/>
        <v>244</v>
      </c>
      <c r="AZ257" s="11">
        <f t="shared" si="42"/>
        <v>0</v>
      </c>
      <c r="BA257" s="11">
        <v>244</v>
      </c>
      <c r="BB257" s="45" t="s">
        <v>1618</v>
      </c>
      <c r="BC257" s="45">
        <v>4</v>
      </c>
      <c r="BD257" s="46">
        <v>1.1999999999999999E-3</v>
      </c>
      <c r="BE257" s="38">
        <f t="shared" si="37"/>
        <v>0</v>
      </c>
      <c r="BF257" s="68">
        <f t="shared" si="43"/>
        <v>0</v>
      </c>
      <c r="BG257" s="44">
        <f>SUM(BF$14:BF257)</f>
        <v>4</v>
      </c>
      <c r="BH257" s="11">
        <f t="shared" si="44"/>
        <v>0</v>
      </c>
      <c r="BI257" s="11">
        <f t="shared" si="45"/>
        <v>244</v>
      </c>
      <c r="BT257" s="74">
        <v>213</v>
      </c>
      <c r="BU257" s="74" t="s">
        <v>606</v>
      </c>
      <c r="BV257" s="69" t="s">
        <v>2397</v>
      </c>
    </row>
    <row r="258" spans="1:7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V258" s="39" t="s">
        <v>651</v>
      </c>
      <c r="W258" s="39" t="s">
        <v>240</v>
      </c>
      <c r="AP258" s="68">
        <f t="shared" si="38"/>
        <v>0</v>
      </c>
      <c r="AQ258" s="68">
        <v>245</v>
      </c>
      <c r="AR258" s="41" t="s">
        <v>652</v>
      </c>
      <c r="AS258" s="42">
        <v>2</v>
      </c>
      <c r="AT258" s="43">
        <v>5.0000000000000001E-4</v>
      </c>
      <c r="AU258" s="38">
        <f t="shared" si="36"/>
        <v>0</v>
      </c>
      <c r="AV258" s="68">
        <f t="shared" si="39"/>
        <v>0</v>
      </c>
      <c r="AW258" s="44">
        <f>SUM(AV$14:AV258)</f>
        <v>0</v>
      </c>
      <c r="AX258" s="11">
        <f t="shared" si="40"/>
        <v>0</v>
      </c>
      <c r="AY258" s="11">
        <f t="shared" si="41"/>
        <v>245</v>
      </c>
      <c r="AZ258" s="11">
        <f t="shared" si="42"/>
        <v>0</v>
      </c>
      <c r="BA258" s="11">
        <v>245</v>
      </c>
      <c r="BB258" s="45" t="s">
        <v>1619</v>
      </c>
      <c r="BC258" s="45">
        <v>2</v>
      </c>
      <c r="BD258" s="46">
        <v>5.0000000000000001E-4</v>
      </c>
      <c r="BE258" s="38">
        <f t="shared" si="37"/>
        <v>0</v>
      </c>
      <c r="BF258" s="68">
        <f t="shared" si="43"/>
        <v>0</v>
      </c>
      <c r="BG258" s="44">
        <f>SUM(BF$14:BF258)</f>
        <v>4</v>
      </c>
      <c r="BH258" s="11">
        <f t="shared" si="44"/>
        <v>0</v>
      </c>
      <c r="BI258" s="11">
        <f t="shared" si="45"/>
        <v>245</v>
      </c>
      <c r="BT258" s="74">
        <v>214</v>
      </c>
      <c r="BU258" s="74" t="s">
        <v>607</v>
      </c>
      <c r="BV258" s="69" t="s">
        <v>2394</v>
      </c>
    </row>
    <row r="259" spans="1:7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V259" s="39" t="s">
        <v>653</v>
      </c>
      <c r="W259" s="39" t="s">
        <v>243</v>
      </c>
      <c r="AP259" s="68">
        <f t="shared" si="38"/>
        <v>0</v>
      </c>
      <c r="AQ259" s="68">
        <v>246</v>
      </c>
      <c r="AR259" s="41" t="s">
        <v>654</v>
      </c>
      <c r="AS259" s="42">
        <v>3</v>
      </c>
      <c r="AT259" s="43">
        <v>8.0000000000000004E-4</v>
      </c>
      <c r="AU259" s="38">
        <f t="shared" si="36"/>
        <v>0</v>
      </c>
      <c r="AV259" s="68">
        <f t="shared" si="39"/>
        <v>0</v>
      </c>
      <c r="AW259" s="44">
        <f>SUM(AV$14:AV259)</f>
        <v>0</v>
      </c>
      <c r="AX259" s="11">
        <f t="shared" si="40"/>
        <v>0</v>
      </c>
      <c r="AY259" s="11">
        <f t="shared" si="41"/>
        <v>246</v>
      </c>
      <c r="AZ259" s="11">
        <f t="shared" si="42"/>
        <v>0</v>
      </c>
      <c r="BA259" s="11">
        <v>246</v>
      </c>
      <c r="BB259" s="45" t="s">
        <v>1620</v>
      </c>
      <c r="BC259" s="45">
        <v>3</v>
      </c>
      <c r="BD259" s="46">
        <v>8.0000000000000004E-4</v>
      </c>
      <c r="BE259" s="38">
        <f t="shared" si="37"/>
        <v>0</v>
      </c>
      <c r="BF259" s="68">
        <f t="shared" si="43"/>
        <v>0</v>
      </c>
      <c r="BG259" s="44">
        <f>SUM(BF$14:BF259)</f>
        <v>4</v>
      </c>
      <c r="BH259" s="11">
        <f t="shared" si="44"/>
        <v>0</v>
      </c>
      <c r="BI259" s="11">
        <f t="shared" si="45"/>
        <v>246</v>
      </c>
      <c r="BT259" s="74">
        <v>215</v>
      </c>
      <c r="BU259" s="74" t="s">
        <v>608</v>
      </c>
      <c r="BV259" s="69" t="s">
        <v>2398</v>
      </c>
    </row>
    <row r="260" spans="1:7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V260" s="39" t="s">
        <v>655</v>
      </c>
      <c r="W260" s="39" t="s">
        <v>240</v>
      </c>
      <c r="AP260" s="68">
        <f t="shared" si="38"/>
        <v>0</v>
      </c>
      <c r="AQ260" s="68">
        <v>247</v>
      </c>
      <c r="AR260" s="41" t="s">
        <v>656</v>
      </c>
      <c r="AS260" s="42">
        <v>3</v>
      </c>
      <c r="AT260" s="43">
        <v>8.0000000000000004E-4</v>
      </c>
      <c r="AU260" s="38">
        <f t="shared" si="36"/>
        <v>0</v>
      </c>
      <c r="AV260" s="68">
        <f t="shared" si="39"/>
        <v>0</v>
      </c>
      <c r="AW260" s="44">
        <f>SUM(AV$14:AV260)</f>
        <v>0</v>
      </c>
      <c r="AX260" s="11">
        <f t="shared" si="40"/>
        <v>0</v>
      </c>
      <c r="AY260" s="11">
        <f t="shared" si="41"/>
        <v>247</v>
      </c>
      <c r="AZ260" s="11">
        <f t="shared" si="42"/>
        <v>0</v>
      </c>
      <c r="BA260" s="11">
        <v>247</v>
      </c>
      <c r="BB260" s="45" t="s">
        <v>1621</v>
      </c>
      <c r="BC260" s="45">
        <v>3</v>
      </c>
      <c r="BD260" s="46">
        <v>8.0000000000000004E-4</v>
      </c>
      <c r="BE260" s="38">
        <f t="shared" si="37"/>
        <v>0</v>
      </c>
      <c r="BF260" s="68">
        <f t="shared" si="43"/>
        <v>0</v>
      </c>
      <c r="BG260" s="44">
        <f>SUM(BF$14:BF260)</f>
        <v>4</v>
      </c>
      <c r="BH260" s="11">
        <f t="shared" si="44"/>
        <v>0</v>
      </c>
      <c r="BI260" s="11">
        <f t="shared" si="45"/>
        <v>247</v>
      </c>
      <c r="BT260" s="74">
        <v>216</v>
      </c>
      <c r="BU260" s="74" t="s">
        <v>609</v>
      </c>
      <c r="BV260" s="69" t="s">
        <v>2398</v>
      </c>
    </row>
    <row r="261" spans="1:7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V261" s="39" t="s">
        <v>130</v>
      </c>
      <c r="W261" s="39" t="s">
        <v>240</v>
      </c>
      <c r="AP261" s="68">
        <f t="shared" si="38"/>
        <v>0</v>
      </c>
      <c r="AQ261" s="68">
        <v>248</v>
      </c>
      <c r="AR261" s="41" t="s">
        <v>657</v>
      </c>
      <c r="AS261" s="42">
        <v>9</v>
      </c>
      <c r="AT261" s="43">
        <v>3.5000000000000001E-3</v>
      </c>
      <c r="AU261" s="38">
        <f t="shared" si="36"/>
        <v>0</v>
      </c>
      <c r="AV261" s="68">
        <f t="shared" si="39"/>
        <v>0</v>
      </c>
      <c r="AW261" s="44">
        <f>SUM(AV$14:AV261)</f>
        <v>0</v>
      </c>
      <c r="AX261" s="11">
        <f t="shared" si="40"/>
        <v>0</v>
      </c>
      <c r="AY261" s="11">
        <f t="shared" si="41"/>
        <v>248</v>
      </c>
      <c r="AZ261" s="11">
        <f t="shared" si="42"/>
        <v>0</v>
      </c>
      <c r="BA261" s="11">
        <v>248</v>
      </c>
      <c r="BB261" s="45" t="s">
        <v>1622</v>
      </c>
      <c r="BC261" s="45">
        <v>9</v>
      </c>
      <c r="BD261" s="46">
        <v>3.5000000000000001E-3</v>
      </c>
      <c r="BE261" s="38">
        <f t="shared" si="37"/>
        <v>0</v>
      </c>
      <c r="BF261" s="68">
        <f t="shared" si="43"/>
        <v>0</v>
      </c>
      <c r="BG261" s="44">
        <f>SUM(BF$14:BF261)</f>
        <v>4</v>
      </c>
      <c r="BH261" s="11">
        <f t="shared" si="44"/>
        <v>0</v>
      </c>
      <c r="BI261" s="11">
        <f t="shared" si="45"/>
        <v>248</v>
      </c>
      <c r="BT261" s="74">
        <v>217</v>
      </c>
      <c r="BU261" s="74" t="s">
        <v>610</v>
      </c>
      <c r="BV261" s="69" t="s">
        <v>2398</v>
      </c>
    </row>
    <row r="262" spans="1:7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V262" s="39" t="s">
        <v>284</v>
      </c>
      <c r="W262" s="39" t="s">
        <v>237</v>
      </c>
      <c r="AP262" s="68">
        <f t="shared" si="38"/>
        <v>0</v>
      </c>
      <c r="AQ262" s="68">
        <v>249</v>
      </c>
      <c r="AR262" s="41" t="s">
        <v>658</v>
      </c>
      <c r="AS262" s="42">
        <v>4</v>
      </c>
      <c r="AT262" s="43">
        <v>1.1999999999999999E-3</v>
      </c>
      <c r="AU262" s="38">
        <f t="shared" si="36"/>
        <v>0</v>
      </c>
      <c r="AV262" s="68">
        <f t="shared" si="39"/>
        <v>0</v>
      </c>
      <c r="AW262" s="44">
        <f>SUM(AV$14:AV262)</f>
        <v>0</v>
      </c>
      <c r="AX262" s="11">
        <f t="shared" si="40"/>
        <v>0</v>
      </c>
      <c r="AY262" s="11">
        <f t="shared" si="41"/>
        <v>249</v>
      </c>
      <c r="AZ262" s="11">
        <f t="shared" si="42"/>
        <v>0</v>
      </c>
      <c r="BA262" s="11">
        <v>249</v>
      </c>
      <c r="BB262" s="45" t="s">
        <v>1623</v>
      </c>
      <c r="BC262" s="45">
        <v>4</v>
      </c>
      <c r="BD262" s="46">
        <v>1.1999999999999999E-3</v>
      </c>
      <c r="BE262" s="38">
        <f t="shared" si="37"/>
        <v>0</v>
      </c>
      <c r="BF262" s="68">
        <f t="shared" si="43"/>
        <v>0</v>
      </c>
      <c r="BG262" s="44">
        <f>SUM(BF$14:BF262)</f>
        <v>4</v>
      </c>
      <c r="BH262" s="11">
        <f t="shared" si="44"/>
        <v>0</v>
      </c>
      <c r="BI262" s="11">
        <f t="shared" si="45"/>
        <v>249</v>
      </c>
      <c r="BT262" s="74">
        <v>218</v>
      </c>
      <c r="BU262" s="74" t="s">
        <v>611</v>
      </c>
      <c r="BV262" s="69" t="s">
        <v>2394</v>
      </c>
    </row>
    <row r="263" spans="1:7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V263" s="39" t="s">
        <v>131</v>
      </c>
      <c r="W263" s="39" t="s">
        <v>239</v>
      </c>
      <c r="AP263" s="68">
        <f t="shared" si="38"/>
        <v>0</v>
      </c>
      <c r="AQ263" s="68">
        <v>250</v>
      </c>
      <c r="AR263" s="41" t="s">
        <v>173</v>
      </c>
      <c r="AS263" s="42">
        <v>3</v>
      </c>
      <c r="AT263" s="43">
        <v>8.0000000000000004E-4</v>
      </c>
      <c r="AU263" s="38">
        <f t="shared" si="36"/>
        <v>0</v>
      </c>
      <c r="AV263" s="68">
        <f t="shared" si="39"/>
        <v>0</v>
      </c>
      <c r="AW263" s="44">
        <f>SUM(AV$14:AV263)</f>
        <v>0</v>
      </c>
      <c r="AX263" s="11">
        <f t="shared" si="40"/>
        <v>0</v>
      </c>
      <c r="AY263" s="11">
        <f t="shared" si="41"/>
        <v>250</v>
      </c>
      <c r="AZ263" s="11">
        <f t="shared" si="42"/>
        <v>0</v>
      </c>
      <c r="BA263" s="11">
        <v>250</v>
      </c>
      <c r="BB263" s="45" t="s">
        <v>173</v>
      </c>
      <c r="BC263" s="45">
        <v>3</v>
      </c>
      <c r="BD263" s="46">
        <v>8.0000000000000004E-4</v>
      </c>
      <c r="BE263" s="38">
        <f t="shared" si="37"/>
        <v>0</v>
      </c>
      <c r="BF263" s="68">
        <f t="shared" si="43"/>
        <v>0</v>
      </c>
      <c r="BG263" s="44">
        <f>SUM(BF$14:BF263)</f>
        <v>4</v>
      </c>
      <c r="BH263" s="11">
        <f t="shared" si="44"/>
        <v>0</v>
      </c>
      <c r="BI263" s="11">
        <f t="shared" si="45"/>
        <v>250</v>
      </c>
      <c r="BT263" s="74">
        <v>219</v>
      </c>
      <c r="BU263" s="74" t="s">
        <v>613</v>
      </c>
      <c r="BV263" s="69" t="s">
        <v>2398</v>
      </c>
    </row>
    <row r="264" spans="1:7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V264" s="39" t="s">
        <v>659</v>
      </c>
      <c r="W264" s="39" t="s">
        <v>240</v>
      </c>
      <c r="AP264" s="68">
        <f t="shared" si="38"/>
        <v>0</v>
      </c>
      <c r="AQ264" s="68">
        <v>251</v>
      </c>
      <c r="AR264" s="41" t="s">
        <v>660</v>
      </c>
      <c r="AS264" s="42">
        <v>3</v>
      </c>
      <c r="AT264" s="43">
        <v>8.0000000000000004E-4</v>
      </c>
      <c r="AU264" s="38">
        <f t="shared" si="36"/>
        <v>0</v>
      </c>
      <c r="AV264" s="68">
        <f t="shared" si="39"/>
        <v>0</v>
      </c>
      <c r="AW264" s="44">
        <f>SUM(AV$14:AV264)</f>
        <v>0</v>
      </c>
      <c r="AX264" s="11">
        <f t="shared" si="40"/>
        <v>0</v>
      </c>
      <c r="AY264" s="11">
        <f t="shared" si="41"/>
        <v>251</v>
      </c>
      <c r="AZ264" s="11">
        <f t="shared" si="42"/>
        <v>0</v>
      </c>
      <c r="BA264" s="11">
        <v>251</v>
      </c>
      <c r="BB264" s="45" t="s">
        <v>1624</v>
      </c>
      <c r="BC264" s="45">
        <v>3</v>
      </c>
      <c r="BD264" s="46">
        <v>8.0000000000000004E-4</v>
      </c>
      <c r="BE264" s="38">
        <f t="shared" si="37"/>
        <v>0</v>
      </c>
      <c r="BF264" s="68">
        <f t="shared" si="43"/>
        <v>0</v>
      </c>
      <c r="BG264" s="44">
        <f>SUM(BF$14:BF264)</f>
        <v>4</v>
      </c>
      <c r="BH264" s="11">
        <f t="shared" si="44"/>
        <v>0</v>
      </c>
      <c r="BI264" s="11">
        <f t="shared" si="45"/>
        <v>251</v>
      </c>
      <c r="BT264" s="74">
        <v>220</v>
      </c>
      <c r="BU264" s="74" t="s">
        <v>615</v>
      </c>
      <c r="BV264" s="69" t="s">
        <v>2398</v>
      </c>
    </row>
    <row r="265" spans="1:7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V265" s="39" t="s">
        <v>661</v>
      </c>
      <c r="W265" s="39" t="s">
        <v>237</v>
      </c>
      <c r="AP265" s="68">
        <f t="shared" si="38"/>
        <v>0</v>
      </c>
      <c r="AQ265" s="68">
        <v>252</v>
      </c>
      <c r="AR265" s="41" t="s">
        <v>662</v>
      </c>
      <c r="AS265" s="42">
        <v>4</v>
      </c>
      <c r="AT265" s="43">
        <v>1.1999999999999999E-3</v>
      </c>
      <c r="AU265" s="38">
        <f t="shared" si="36"/>
        <v>0</v>
      </c>
      <c r="AV265" s="68">
        <f t="shared" si="39"/>
        <v>0</v>
      </c>
      <c r="AW265" s="44">
        <f>SUM(AV$14:AV265)</f>
        <v>0</v>
      </c>
      <c r="AX265" s="11">
        <f t="shared" si="40"/>
        <v>0</v>
      </c>
      <c r="AY265" s="11">
        <f t="shared" si="41"/>
        <v>252</v>
      </c>
      <c r="AZ265" s="11">
        <f t="shared" si="42"/>
        <v>0</v>
      </c>
      <c r="BA265" s="11">
        <v>252</v>
      </c>
      <c r="BB265" s="45" t="s">
        <v>1625</v>
      </c>
      <c r="BC265" s="45">
        <v>4</v>
      </c>
      <c r="BD265" s="46">
        <v>1.1999999999999999E-3</v>
      </c>
      <c r="BE265" s="38">
        <f t="shared" si="37"/>
        <v>0</v>
      </c>
      <c r="BF265" s="68">
        <f t="shared" si="43"/>
        <v>0</v>
      </c>
      <c r="BG265" s="44">
        <f>SUM(BF$14:BF265)</f>
        <v>4</v>
      </c>
      <c r="BH265" s="11">
        <f t="shared" si="44"/>
        <v>0</v>
      </c>
      <c r="BI265" s="11">
        <f t="shared" si="45"/>
        <v>252</v>
      </c>
      <c r="BT265" s="74">
        <v>221</v>
      </c>
      <c r="BU265" s="74" t="s">
        <v>617</v>
      </c>
      <c r="BV265" s="69" t="s">
        <v>2398</v>
      </c>
    </row>
    <row r="266" spans="1:7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AP266" s="68">
        <f t="shared" si="38"/>
        <v>0</v>
      </c>
      <c r="AQ266" s="68">
        <v>253</v>
      </c>
      <c r="AR266" s="41" t="s">
        <v>663</v>
      </c>
      <c r="AS266" s="42">
        <v>4</v>
      </c>
      <c r="AT266" s="43">
        <v>1.1999999999999999E-3</v>
      </c>
      <c r="AU266" s="38">
        <f t="shared" si="36"/>
        <v>0</v>
      </c>
      <c r="AV266" s="68">
        <f t="shared" si="39"/>
        <v>0</v>
      </c>
      <c r="AW266" s="44">
        <f>SUM(AV$14:AV266)</f>
        <v>0</v>
      </c>
      <c r="AX266" s="11">
        <f t="shared" si="40"/>
        <v>0</v>
      </c>
      <c r="AY266" s="11">
        <f t="shared" si="41"/>
        <v>253</v>
      </c>
      <c r="AZ266" s="11">
        <f t="shared" si="42"/>
        <v>0</v>
      </c>
      <c r="BA266" s="11">
        <v>253</v>
      </c>
      <c r="BB266" s="45" t="s">
        <v>1626</v>
      </c>
      <c r="BC266" s="45">
        <v>4</v>
      </c>
      <c r="BD266" s="46">
        <v>1.1999999999999999E-3</v>
      </c>
      <c r="BE266" s="38">
        <f t="shared" si="37"/>
        <v>0</v>
      </c>
      <c r="BF266" s="68">
        <f t="shared" si="43"/>
        <v>0</v>
      </c>
      <c r="BG266" s="44">
        <f>SUM(BF$14:BF266)</f>
        <v>4</v>
      </c>
      <c r="BH266" s="11">
        <f t="shared" si="44"/>
        <v>0</v>
      </c>
      <c r="BI266" s="11">
        <f t="shared" si="45"/>
        <v>253</v>
      </c>
      <c r="BT266" s="74">
        <v>222</v>
      </c>
      <c r="BU266" s="74" t="s">
        <v>618</v>
      </c>
      <c r="BV266" s="69" t="s">
        <v>2398</v>
      </c>
    </row>
    <row r="267" spans="1:7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AP267" s="68">
        <f t="shared" si="38"/>
        <v>0</v>
      </c>
      <c r="AQ267" s="68">
        <v>254</v>
      </c>
      <c r="AR267" s="41" t="s">
        <v>664</v>
      </c>
      <c r="AS267" s="42">
        <v>5</v>
      </c>
      <c r="AT267" s="43">
        <v>1.6000000000000001E-3</v>
      </c>
      <c r="AU267" s="38">
        <f t="shared" si="36"/>
        <v>0</v>
      </c>
      <c r="AV267" s="68">
        <f t="shared" si="39"/>
        <v>0</v>
      </c>
      <c r="AW267" s="44">
        <f>SUM(AV$14:AV267)</f>
        <v>0</v>
      </c>
      <c r="AX267" s="11">
        <f t="shared" si="40"/>
        <v>0</v>
      </c>
      <c r="AY267" s="11">
        <f t="shared" si="41"/>
        <v>254</v>
      </c>
      <c r="AZ267" s="11">
        <f t="shared" si="42"/>
        <v>0</v>
      </c>
      <c r="BA267" s="11">
        <v>254</v>
      </c>
      <c r="BB267" s="45" t="s">
        <v>1627</v>
      </c>
      <c r="BC267" s="45">
        <v>5</v>
      </c>
      <c r="BD267" s="46">
        <v>1.6000000000000001E-3</v>
      </c>
      <c r="BE267" s="38">
        <f t="shared" si="37"/>
        <v>0</v>
      </c>
      <c r="BF267" s="68">
        <f t="shared" si="43"/>
        <v>0</v>
      </c>
      <c r="BG267" s="44">
        <f>SUM(BF$14:BF267)</f>
        <v>4</v>
      </c>
      <c r="BH267" s="11">
        <f t="shared" si="44"/>
        <v>0</v>
      </c>
      <c r="BI267" s="11">
        <f t="shared" si="45"/>
        <v>254</v>
      </c>
      <c r="BT267" s="74">
        <v>223</v>
      </c>
      <c r="BU267" s="74" t="s">
        <v>620</v>
      </c>
      <c r="BV267" s="69" t="s">
        <v>2398</v>
      </c>
    </row>
    <row r="268" spans="1:7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AP268" s="68">
        <f t="shared" si="38"/>
        <v>0</v>
      </c>
      <c r="AQ268" s="68">
        <v>255</v>
      </c>
      <c r="AR268" s="41" t="s">
        <v>665</v>
      </c>
      <c r="AS268" s="42">
        <v>4</v>
      </c>
      <c r="AT268" s="43">
        <v>1.1999999999999999E-3</v>
      </c>
      <c r="AU268" s="38">
        <f t="shared" si="36"/>
        <v>0</v>
      </c>
      <c r="AV268" s="68">
        <f t="shared" si="39"/>
        <v>0</v>
      </c>
      <c r="AW268" s="44">
        <f>SUM(AV$14:AV268)</f>
        <v>0</v>
      </c>
      <c r="AX268" s="11">
        <f t="shared" si="40"/>
        <v>0</v>
      </c>
      <c r="AY268" s="11">
        <f t="shared" si="41"/>
        <v>255</v>
      </c>
      <c r="AZ268" s="11">
        <f t="shared" si="42"/>
        <v>0</v>
      </c>
      <c r="BA268" s="11">
        <v>255</v>
      </c>
      <c r="BB268" s="45" t="s">
        <v>1628</v>
      </c>
      <c r="BC268" s="45">
        <v>4</v>
      </c>
      <c r="BD268" s="46">
        <v>1.1999999999999999E-3</v>
      </c>
      <c r="BE268" s="38">
        <f t="shared" si="37"/>
        <v>0</v>
      </c>
      <c r="BF268" s="68">
        <f t="shared" si="43"/>
        <v>0</v>
      </c>
      <c r="BG268" s="44">
        <f>SUM(BF$14:BF268)</f>
        <v>4</v>
      </c>
      <c r="BH268" s="11">
        <f t="shared" si="44"/>
        <v>0</v>
      </c>
      <c r="BI268" s="11">
        <f t="shared" si="45"/>
        <v>255</v>
      </c>
      <c r="BT268" s="74">
        <v>224</v>
      </c>
      <c r="BU268" s="74" t="s">
        <v>622</v>
      </c>
      <c r="BV268" s="69" t="s">
        <v>2398</v>
      </c>
    </row>
    <row r="269" spans="1:7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AP269" s="68">
        <f t="shared" si="38"/>
        <v>0</v>
      </c>
      <c r="AQ269" s="68">
        <v>256</v>
      </c>
      <c r="AR269" s="41" t="s">
        <v>666</v>
      </c>
      <c r="AS269" s="42">
        <v>4</v>
      </c>
      <c r="AT269" s="43">
        <v>1.1999999999999999E-3</v>
      </c>
      <c r="AU269" s="38">
        <f t="shared" si="36"/>
        <v>0</v>
      </c>
      <c r="AV269" s="68">
        <f t="shared" si="39"/>
        <v>0</v>
      </c>
      <c r="AW269" s="44">
        <f>SUM(AV$14:AV269)</f>
        <v>0</v>
      </c>
      <c r="AX269" s="11">
        <f t="shared" si="40"/>
        <v>0</v>
      </c>
      <c r="AY269" s="11">
        <f t="shared" si="41"/>
        <v>256</v>
      </c>
      <c r="AZ269" s="11">
        <f t="shared" si="42"/>
        <v>0</v>
      </c>
      <c r="BA269" s="11">
        <v>256</v>
      </c>
      <c r="BB269" s="45" t="s">
        <v>1629</v>
      </c>
      <c r="BC269" s="45">
        <v>4</v>
      </c>
      <c r="BD269" s="46">
        <v>1.1999999999999999E-3</v>
      </c>
      <c r="BE269" s="38">
        <f t="shared" si="37"/>
        <v>0</v>
      </c>
      <c r="BF269" s="68">
        <f t="shared" si="43"/>
        <v>0</v>
      </c>
      <c r="BG269" s="44">
        <f>SUM(BF$14:BF269)</f>
        <v>4</v>
      </c>
      <c r="BH269" s="11">
        <f t="shared" si="44"/>
        <v>0</v>
      </c>
      <c r="BI269" s="11">
        <f t="shared" si="45"/>
        <v>256</v>
      </c>
      <c r="BT269" s="74">
        <v>225</v>
      </c>
      <c r="BU269" s="74" t="s">
        <v>624</v>
      </c>
      <c r="BV269" s="69" t="s">
        <v>2417</v>
      </c>
    </row>
    <row r="270" spans="1:7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AP270" s="68">
        <f t="shared" si="38"/>
        <v>0</v>
      </c>
      <c r="AQ270" s="68">
        <v>257</v>
      </c>
      <c r="AR270" s="41" t="s">
        <v>667</v>
      </c>
      <c r="AS270" s="42">
        <v>3</v>
      </c>
      <c r="AT270" s="43">
        <v>8.0000000000000004E-4</v>
      </c>
      <c r="AU270" s="38">
        <f t="shared" ref="AU270:AU333" si="46">IFERROR(FIND(F$3,AR270,1),0)</f>
        <v>0</v>
      </c>
      <c r="AV270" s="68">
        <f t="shared" si="39"/>
        <v>0</v>
      </c>
      <c r="AW270" s="44">
        <f>SUM(AV$14:AV270)</f>
        <v>0</v>
      </c>
      <c r="AX270" s="11">
        <f t="shared" si="40"/>
        <v>0</v>
      </c>
      <c r="AY270" s="11">
        <f t="shared" si="41"/>
        <v>257</v>
      </c>
      <c r="AZ270" s="11">
        <f t="shared" si="42"/>
        <v>0</v>
      </c>
      <c r="BA270" s="11">
        <v>257</v>
      </c>
      <c r="BB270" s="45" t="s">
        <v>1630</v>
      </c>
      <c r="BC270" s="45">
        <v>3</v>
      </c>
      <c r="BD270" s="46">
        <v>8.0000000000000004E-4</v>
      </c>
      <c r="BE270" s="38">
        <f t="shared" ref="BE270:BE333" si="47">IFERROR(FIND(F$3,BB270,1),0)</f>
        <v>0</v>
      </c>
      <c r="BF270" s="68">
        <f t="shared" si="43"/>
        <v>0</v>
      </c>
      <c r="BG270" s="44">
        <f>SUM(BF$14:BF270)</f>
        <v>4</v>
      </c>
      <c r="BH270" s="11">
        <f t="shared" si="44"/>
        <v>0</v>
      </c>
      <c r="BI270" s="11">
        <f t="shared" si="45"/>
        <v>257</v>
      </c>
      <c r="BT270" s="74">
        <v>226</v>
      </c>
      <c r="BU270" s="74" t="s">
        <v>625</v>
      </c>
      <c r="BV270" s="69" t="s">
        <v>2417</v>
      </c>
    </row>
    <row r="271" spans="1:7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AP271" s="68">
        <f t="shared" ref="AP271:AP334" si="48">AX271</f>
        <v>0</v>
      </c>
      <c r="AQ271" s="68">
        <v>258</v>
      </c>
      <c r="AR271" s="41" t="s">
        <v>668</v>
      </c>
      <c r="AS271" s="42">
        <v>4</v>
      </c>
      <c r="AT271" s="43">
        <v>1.1999999999999999E-3</v>
      </c>
      <c r="AU271" s="38">
        <f t="shared" si="46"/>
        <v>0</v>
      </c>
      <c r="AV271" s="68">
        <f t="shared" ref="AV271:AV334" si="49">IF(AU271=0,0,1)</f>
        <v>0</v>
      </c>
      <c r="AW271" s="44">
        <f>SUM(AV$14:AV271)</f>
        <v>0</v>
      </c>
      <c r="AX271" s="11">
        <f t="shared" ref="AX271:AX334" si="50">IF(AV271=1,AW271,0)</f>
        <v>0</v>
      </c>
      <c r="AY271" s="11">
        <f t="shared" ref="AY271:AY334" si="51">AQ271</f>
        <v>258</v>
      </c>
      <c r="AZ271" s="11">
        <f t="shared" ref="AZ271:AZ334" si="52">BH271</f>
        <v>0</v>
      </c>
      <c r="BA271" s="11">
        <v>258</v>
      </c>
      <c r="BB271" s="45" t="s">
        <v>1631</v>
      </c>
      <c r="BC271" s="45">
        <v>4</v>
      </c>
      <c r="BD271" s="46">
        <v>1.1999999999999999E-3</v>
      </c>
      <c r="BE271" s="38">
        <f t="shared" si="47"/>
        <v>0</v>
      </c>
      <c r="BF271" s="68">
        <f t="shared" si="43"/>
        <v>0</v>
      </c>
      <c r="BG271" s="44">
        <f>SUM(BF$14:BF271)</f>
        <v>4</v>
      </c>
      <c r="BH271" s="11">
        <f t="shared" si="44"/>
        <v>0</v>
      </c>
      <c r="BI271" s="11">
        <f t="shared" si="45"/>
        <v>258</v>
      </c>
      <c r="BT271" s="74">
        <v>227</v>
      </c>
      <c r="BU271" s="74" t="s">
        <v>627</v>
      </c>
      <c r="BV271" s="69" t="s">
        <v>2390</v>
      </c>
    </row>
    <row r="272" spans="1:7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AP272" s="68">
        <f t="shared" si="48"/>
        <v>0</v>
      </c>
      <c r="AQ272" s="68">
        <v>259</v>
      </c>
      <c r="AR272" s="41" t="s">
        <v>2422</v>
      </c>
      <c r="AS272" s="42">
        <v>4</v>
      </c>
      <c r="AT272" s="43">
        <v>1.1999999999999999E-3</v>
      </c>
      <c r="AU272" s="38">
        <f t="shared" si="46"/>
        <v>0</v>
      </c>
      <c r="AV272" s="68">
        <f t="shared" si="49"/>
        <v>0</v>
      </c>
      <c r="AW272" s="44">
        <f>SUM(AV$14:AV272)</f>
        <v>0</v>
      </c>
      <c r="AX272" s="11">
        <f t="shared" si="50"/>
        <v>0</v>
      </c>
      <c r="AY272" s="11">
        <f t="shared" si="51"/>
        <v>259</v>
      </c>
      <c r="AZ272" s="11">
        <f t="shared" si="52"/>
        <v>0</v>
      </c>
      <c r="BA272" s="11">
        <v>259</v>
      </c>
      <c r="BB272" s="45" t="s">
        <v>2421</v>
      </c>
      <c r="BC272" s="45">
        <v>4</v>
      </c>
      <c r="BD272" s="46">
        <v>1.1999999999999999E-3</v>
      </c>
      <c r="BE272" s="38">
        <f t="shared" si="47"/>
        <v>0</v>
      </c>
      <c r="BF272" s="68">
        <f t="shared" ref="BF272:BF335" si="53">IF(BE272=0,0,1)</f>
        <v>0</v>
      </c>
      <c r="BG272" s="44">
        <f>SUM(BF$14:BF272)</f>
        <v>4</v>
      </c>
      <c r="BH272" s="11">
        <f t="shared" ref="BH272:BH335" si="54">IF(BF272=1,BG272,0)</f>
        <v>0</v>
      </c>
      <c r="BI272" s="11">
        <f t="shared" ref="BI272:BI335" si="55">BA272</f>
        <v>259</v>
      </c>
      <c r="BT272" s="74">
        <v>228</v>
      </c>
      <c r="BU272" s="74" t="s">
        <v>629</v>
      </c>
      <c r="BV272" s="69" t="s">
        <v>2398</v>
      </c>
    </row>
    <row r="273" spans="1:7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AP273" s="68">
        <f t="shared" si="48"/>
        <v>0</v>
      </c>
      <c r="AQ273" s="68">
        <v>260</v>
      </c>
      <c r="AR273" s="41" t="s">
        <v>669</v>
      </c>
      <c r="AS273" s="42">
        <v>3</v>
      </c>
      <c r="AT273" s="43">
        <v>8.0000000000000004E-4</v>
      </c>
      <c r="AU273" s="38">
        <f t="shared" si="46"/>
        <v>0</v>
      </c>
      <c r="AV273" s="68">
        <f t="shared" si="49"/>
        <v>0</v>
      </c>
      <c r="AW273" s="44">
        <f>SUM(AV$14:AV273)</f>
        <v>0</v>
      </c>
      <c r="AX273" s="11">
        <f t="shared" si="50"/>
        <v>0</v>
      </c>
      <c r="AY273" s="11">
        <f t="shared" si="51"/>
        <v>260</v>
      </c>
      <c r="AZ273" s="11">
        <f t="shared" si="52"/>
        <v>0</v>
      </c>
      <c r="BA273" s="11">
        <v>260</v>
      </c>
      <c r="BB273" s="45" t="s">
        <v>1632</v>
      </c>
      <c r="BC273" s="45">
        <v>3</v>
      </c>
      <c r="BD273" s="46">
        <v>8.0000000000000004E-4</v>
      </c>
      <c r="BE273" s="38">
        <f t="shared" si="47"/>
        <v>0</v>
      </c>
      <c r="BF273" s="68">
        <f t="shared" si="53"/>
        <v>0</v>
      </c>
      <c r="BG273" s="44">
        <f>SUM(BF$14:BF273)</f>
        <v>4</v>
      </c>
      <c r="BH273" s="11">
        <f t="shared" si="54"/>
        <v>0</v>
      </c>
      <c r="BI273" s="11">
        <f t="shared" si="55"/>
        <v>260</v>
      </c>
      <c r="BT273" s="74">
        <v>229</v>
      </c>
      <c r="BU273" s="74" t="s">
        <v>631</v>
      </c>
      <c r="BV273" s="69" t="s">
        <v>2398</v>
      </c>
    </row>
    <row r="274" spans="1: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AP274" s="68">
        <f t="shared" si="48"/>
        <v>0</v>
      </c>
      <c r="AQ274" s="68">
        <v>261</v>
      </c>
      <c r="AR274" s="41" t="s">
        <v>670</v>
      </c>
      <c r="AS274" s="42">
        <v>4</v>
      </c>
      <c r="AT274" s="43">
        <v>1.1999999999999999E-3</v>
      </c>
      <c r="AU274" s="38">
        <f t="shared" si="46"/>
        <v>0</v>
      </c>
      <c r="AV274" s="68">
        <f t="shared" si="49"/>
        <v>0</v>
      </c>
      <c r="AW274" s="44">
        <f>SUM(AV$14:AV274)</f>
        <v>0</v>
      </c>
      <c r="AX274" s="11">
        <f t="shared" si="50"/>
        <v>0</v>
      </c>
      <c r="AY274" s="11">
        <f t="shared" si="51"/>
        <v>261</v>
      </c>
      <c r="AZ274" s="11">
        <f t="shared" si="52"/>
        <v>0</v>
      </c>
      <c r="BA274" s="11">
        <v>261</v>
      </c>
      <c r="BB274" s="45" t="s">
        <v>1633</v>
      </c>
      <c r="BC274" s="45">
        <v>4</v>
      </c>
      <c r="BD274" s="46">
        <v>1.1999999999999999E-3</v>
      </c>
      <c r="BE274" s="38">
        <f t="shared" si="47"/>
        <v>0</v>
      </c>
      <c r="BF274" s="68">
        <f t="shared" si="53"/>
        <v>0</v>
      </c>
      <c r="BG274" s="44">
        <f>SUM(BF$14:BF274)</f>
        <v>4</v>
      </c>
      <c r="BH274" s="11">
        <f t="shared" si="54"/>
        <v>0</v>
      </c>
      <c r="BI274" s="11">
        <f t="shared" si="55"/>
        <v>261</v>
      </c>
      <c r="BT274" s="74">
        <v>230</v>
      </c>
      <c r="BU274" s="74" t="s">
        <v>172</v>
      </c>
      <c r="BV274" s="69" t="s">
        <v>2397</v>
      </c>
    </row>
    <row r="275" spans="1:7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AP275" s="68">
        <f t="shared" si="48"/>
        <v>0</v>
      </c>
      <c r="AQ275" s="68">
        <v>262</v>
      </c>
      <c r="AR275" s="41" t="s">
        <v>671</v>
      </c>
      <c r="AS275" s="42">
        <v>5</v>
      </c>
      <c r="AT275" s="43">
        <v>1.6000000000000001E-3</v>
      </c>
      <c r="AU275" s="38">
        <f t="shared" si="46"/>
        <v>0</v>
      </c>
      <c r="AV275" s="68">
        <f t="shared" si="49"/>
        <v>0</v>
      </c>
      <c r="AW275" s="44">
        <f>SUM(AV$14:AV275)</f>
        <v>0</v>
      </c>
      <c r="AX275" s="11">
        <f t="shared" si="50"/>
        <v>0</v>
      </c>
      <c r="AY275" s="11">
        <f t="shared" si="51"/>
        <v>262</v>
      </c>
      <c r="AZ275" s="11">
        <f t="shared" si="52"/>
        <v>0</v>
      </c>
      <c r="BA275" s="11">
        <v>262</v>
      </c>
      <c r="BB275" s="45" t="s">
        <v>1634</v>
      </c>
      <c r="BC275" s="45">
        <v>5</v>
      </c>
      <c r="BD275" s="46">
        <v>1.6000000000000001E-3</v>
      </c>
      <c r="BE275" s="38">
        <f t="shared" si="47"/>
        <v>0</v>
      </c>
      <c r="BF275" s="68">
        <f t="shared" si="53"/>
        <v>0</v>
      </c>
      <c r="BG275" s="44">
        <f>SUM(BF$14:BF275)</f>
        <v>4</v>
      </c>
      <c r="BH275" s="11">
        <f t="shared" si="54"/>
        <v>0</v>
      </c>
      <c r="BI275" s="11">
        <f t="shared" si="55"/>
        <v>262</v>
      </c>
      <c r="BT275" s="74">
        <v>231</v>
      </c>
      <c r="BU275" s="74" t="s">
        <v>281</v>
      </c>
      <c r="BV275" s="69" t="s">
        <v>2398</v>
      </c>
    </row>
    <row r="276" spans="1:7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AP276" s="68">
        <f t="shared" si="48"/>
        <v>0</v>
      </c>
      <c r="AQ276" s="68">
        <v>263</v>
      </c>
      <c r="AR276" s="41" t="s">
        <v>672</v>
      </c>
      <c r="AS276" s="42">
        <v>3</v>
      </c>
      <c r="AT276" s="43">
        <v>8.0000000000000004E-4</v>
      </c>
      <c r="AU276" s="38">
        <f t="shared" si="46"/>
        <v>0</v>
      </c>
      <c r="AV276" s="68">
        <f t="shared" si="49"/>
        <v>0</v>
      </c>
      <c r="AW276" s="44">
        <f>SUM(AV$14:AV276)</f>
        <v>0</v>
      </c>
      <c r="AX276" s="11">
        <f t="shared" si="50"/>
        <v>0</v>
      </c>
      <c r="AY276" s="11">
        <f t="shared" si="51"/>
        <v>263</v>
      </c>
      <c r="AZ276" s="11">
        <f t="shared" si="52"/>
        <v>0</v>
      </c>
      <c r="BA276" s="11">
        <v>263</v>
      </c>
      <c r="BB276" s="45" t="s">
        <v>1635</v>
      </c>
      <c r="BC276" s="45">
        <v>3</v>
      </c>
      <c r="BD276" s="46">
        <v>8.0000000000000004E-4</v>
      </c>
      <c r="BE276" s="38">
        <f t="shared" si="47"/>
        <v>0</v>
      </c>
      <c r="BF276" s="68">
        <f t="shared" si="53"/>
        <v>0</v>
      </c>
      <c r="BG276" s="44">
        <f>SUM(BF$14:BF276)</f>
        <v>4</v>
      </c>
      <c r="BH276" s="11">
        <f t="shared" si="54"/>
        <v>0</v>
      </c>
      <c r="BI276" s="11">
        <f t="shared" si="55"/>
        <v>263</v>
      </c>
      <c r="BT276" s="74">
        <v>232</v>
      </c>
      <c r="BU276" s="74" t="s">
        <v>635</v>
      </c>
      <c r="BV276" s="69" t="s">
        <v>2398</v>
      </c>
    </row>
    <row r="277" spans="1:7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AP277" s="68">
        <f t="shared" si="48"/>
        <v>0</v>
      </c>
      <c r="AQ277" s="68">
        <v>264</v>
      </c>
      <c r="AR277" s="41" t="s">
        <v>673</v>
      </c>
      <c r="AS277" s="42">
        <v>6</v>
      </c>
      <c r="AT277" s="43">
        <v>2E-3</v>
      </c>
      <c r="AU277" s="38">
        <f t="shared" si="46"/>
        <v>0</v>
      </c>
      <c r="AV277" s="68">
        <f t="shared" si="49"/>
        <v>0</v>
      </c>
      <c r="AW277" s="44">
        <f>SUM(AV$14:AV277)</f>
        <v>0</v>
      </c>
      <c r="AX277" s="11">
        <f t="shared" si="50"/>
        <v>0</v>
      </c>
      <c r="AY277" s="11">
        <f t="shared" si="51"/>
        <v>264</v>
      </c>
      <c r="AZ277" s="11">
        <f t="shared" si="52"/>
        <v>0</v>
      </c>
      <c r="BA277" s="11">
        <v>264</v>
      </c>
      <c r="BB277" s="45" t="s">
        <v>1636</v>
      </c>
      <c r="BC277" s="45">
        <v>6</v>
      </c>
      <c r="BD277" s="46">
        <v>2E-3</v>
      </c>
      <c r="BE277" s="38">
        <f t="shared" si="47"/>
        <v>0</v>
      </c>
      <c r="BF277" s="68">
        <f t="shared" si="53"/>
        <v>0</v>
      </c>
      <c r="BG277" s="44">
        <f>SUM(BF$14:BF277)</f>
        <v>4</v>
      </c>
      <c r="BH277" s="11">
        <f t="shared" si="54"/>
        <v>0</v>
      </c>
      <c r="BI277" s="11">
        <f t="shared" si="55"/>
        <v>264</v>
      </c>
      <c r="BT277" s="74">
        <v>233</v>
      </c>
      <c r="BU277" s="74" t="s">
        <v>637</v>
      </c>
      <c r="BV277" s="69" t="s">
        <v>2398</v>
      </c>
    </row>
    <row r="278" spans="1:7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AP278" s="68">
        <f t="shared" si="48"/>
        <v>0</v>
      </c>
      <c r="AQ278" s="68">
        <v>265</v>
      </c>
      <c r="AR278" s="41" t="s">
        <v>674</v>
      </c>
      <c r="AS278" s="42">
        <v>7</v>
      </c>
      <c r="AT278" s="43">
        <v>2.5000000000000001E-3</v>
      </c>
      <c r="AU278" s="38">
        <f t="shared" si="46"/>
        <v>0</v>
      </c>
      <c r="AV278" s="68">
        <f t="shared" si="49"/>
        <v>0</v>
      </c>
      <c r="AW278" s="44">
        <f>SUM(AV$14:AV278)</f>
        <v>0</v>
      </c>
      <c r="AX278" s="11">
        <f t="shared" si="50"/>
        <v>0</v>
      </c>
      <c r="AY278" s="11">
        <f t="shared" si="51"/>
        <v>265</v>
      </c>
      <c r="AZ278" s="11">
        <f t="shared" si="52"/>
        <v>0</v>
      </c>
      <c r="BA278" s="11">
        <v>265</v>
      </c>
      <c r="BB278" s="45" t="s">
        <v>1637</v>
      </c>
      <c r="BC278" s="45">
        <v>7</v>
      </c>
      <c r="BD278" s="46">
        <v>2.5000000000000001E-3</v>
      </c>
      <c r="BE278" s="38">
        <f t="shared" si="47"/>
        <v>0</v>
      </c>
      <c r="BF278" s="68">
        <f t="shared" si="53"/>
        <v>0</v>
      </c>
      <c r="BG278" s="44">
        <f>SUM(BF$14:BF278)</f>
        <v>4</v>
      </c>
      <c r="BH278" s="11">
        <f t="shared" si="54"/>
        <v>0</v>
      </c>
      <c r="BI278" s="11">
        <f t="shared" si="55"/>
        <v>265</v>
      </c>
      <c r="BT278" s="74">
        <v>234</v>
      </c>
      <c r="BU278" s="74" t="s">
        <v>639</v>
      </c>
      <c r="BV278" s="69" t="s">
        <v>2403</v>
      </c>
    </row>
    <row r="279" spans="1:7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AP279" s="68">
        <f t="shared" si="48"/>
        <v>0</v>
      </c>
      <c r="AQ279" s="68">
        <v>266</v>
      </c>
      <c r="AR279" s="41" t="s">
        <v>675</v>
      </c>
      <c r="AS279" s="42">
        <v>3</v>
      </c>
      <c r="AT279" s="43">
        <v>8.0000000000000004E-4</v>
      </c>
      <c r="AU279" s="38">
        <f t="shared" si="46"/>
        <v>0</v>
      </c>
      <c r="AV279" s="68">
        <f t="shared" si="49"/>
        <v>0</v>
      </c>
      <c r="AW279" s="44">
        <f>SUM(AV$14:AV279)</f>
        <v>0</v>
      </c>
      <c r="AX279" s="11">
        <f t="shared" si="50"/>
        <v>0</v>
      </c>
      <c r="AY279" s="11">
        <f t="shared" si="51"/>
        <v>266</v>
      </c>
      <c r="AZ279" s="11">
        <f t="shared" si="52"/>
        <v>0</v>
      </c>
      <c r="BA279" s="11">
        <v>266</v>
      </c>
      <c r="BB279" s="45" t="s">
        <v>1638</v>
      </c>
      <c r="BC279" s="45">
        <v>3</v>
      </c>
      <c r="BD279" s="46">
        <v>8.0000000000000004E-4</v>
      </c>
      <c r="BE279" s="38">
        <f t="shared" si="47"/>
        <v>0</v>
      </c>
      <c r="BF279" s="68">
        <f t="shared" si="53"/>
        <v>0</v>
      </c>
      <c r="BG279" s="44">
        <f>SUM(BF$14:BF279)</f>
        <v>4</v>
      </c>
      <c r="BH279" s="11">
        <f t="shared" si="54"/>
        <v>0</v>
      </c>
      <c r="BI279" s="11">
        <f t="shared" si="55"/>
        <v>266</v>
      </c>
      <c r="BT279" s="74">
        <v>235</v>
      </c>
      <c r="BU279" s="74" t="s">
        <v>641</v>
      </c>
      <c r="BV279" s="69" t="s">
        <v>2409</v>
      </c>
    </row>
    <row r="280" spans="1:7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AP280" s="68">
        <f t="shared" si="48"/>
        <v>0</v>
      </c>
      <c r="AQ280" s="68">
        <v>267</v>
      </c>
      <c r="AR280" s="41" t="s">
        <v>676</v>
      </c>
      <c r="AS280" s="42">
        <v>4</v>
      </c>
      <c r="AT280" s="43">
        <v>1.1999999999999999E-3</v>
      </c>
      <c r="AU280" s="38">
        <f t="shared" si="46"/>
        <v>0</v>
      </c>
      <c r="AV280" s="68">
        <f t="shared" si="49"/>
        <v>0</v>
      </c>
      <c r="AW280" s="44">
        <f>SUM(AV$14:AV280)</f>
        <v>0</v>
      </c>
      <c r="AX280" s="11">
        <f t="shared" si="50"/>
        <v>0</v>
      </c>
      <c r="AY280" s="11">
        <f t="shared" si="51"/>
        <v>267</v>
      </c>
      <c r="AZ280" s="11">
        <f t="shared" si="52"/>
        <v>0</v>
      </c>
      <c r="BA280" s="11">
        <v>267</v>
      </c>
      <c r="BB280" s="45" t="s">
        <v>1639</v>
      </c>
      <c r="BC280" s="45">
        <v>4</v>
      </c>
      <c r="BD280" s="46">
        <v>1.1999999999999999E-3</v>
      </c>
      <c r="BE280" s="38">
        <f t="shared" si="47"/>
        <v>0</v>
      </c>
      <c r="BF280" s="68">
        <f t="shared" si="53"/>
        <v>0</v>
      </c>
      <c r="BG280" s="44">
        <f>SUM(BF$14:BF280)</f>
        <v>4</v>
      </c>
      <c r="BH280" s="11">
        <f t="shared" si="54"/>
        <v>0</v>
      </c>
      <c r="BI280" s="11">
        <f t="shared" si="55"/>
        <v>267</v>
      </c>
      <c r="BT280" s="74">
        <v>236</v>
      </c>
      <c r="BU280" s="74" t="s">
        <v>642</v>
      </c>
      <c r="BV280" s="69" t="s">
        <v>2397</v>
      </c>
    </row>
    <row r="281" spans="1:7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AP281" s="68">
        <f t="shared" si="48"/>
        <v>0</v>
      </c>
      <c r="AQ281" s="68">
        <v>268</v>
      </c>
      <c r="AR281" s="41" t="s">
        <v>174</v>
      </c>
      <c r="AS281" s="42">
        <v>4</v>
      </c>
      <c r="AT281" s="43">
        <v>1.1999999999999999E-3</v>
      </c>
      <c r="AU281" s="38">
        <f t="shared" si="46"/>
        <v>0</v>
      </c>
      <c r="AV281" s="68">
        <f t="shared" si="49"/>
        <v>0</v>
      </c>
      <c r="AW281" s="44">
        <f>SUM(AV$14:AV281)</f>
        <v>0</v>
      </c>
      <c r="AX281" s="11">
        <f t="shared" si="50"/>
        <v>0</v>
      </c>
      <c r="AY281" s="11">
        <f t="shared" si="51"/>
        <v>268</v>
      </c>
      <c r="AZ281" s="11">
        <f t="shared" si="52"/>
        <v>0</v>
      </c>
      <c r="BA281" s="11">
        <v>268</v>
      </c>
      <c r="BB281" s="45" t="s">
        <v>174</v>
      </c>
      <c r="BC281" s="45">
        <v>4</v>
      </c>
      <c r="BD281" s="46">
        <v>1.1999999999999999E-3</v>
      </c>
      <c r="BE281" s="38">
        <f t="shared" si="47"/>
        <v>0</v>
      </c>
      <c r="BF281" s="68">
        <f t="shared" si="53"/>
        <v>0</v>
      </c>
      <c r="BG281" s="44">
        <f>SUM(BF$14:BF281)</f>
        <v>4</v>
      </c>
      <c r="BH281" s="11">
        <f t="shared" si="54"/>
        <v>0</v>
      </c>
      <c r="BI281" s="11">
        <f t="shared" si="55"/>
        <v>268</v>
      </c>
      <c r="BT281" s="74">
        <v>237</v>
      </c>
      <c r="BU281" s="74" t="s">
        <v>643</v>
      </c>
      <c r="BV281" s="69" t="s">
        <v>2398</v>
      </c>
    </row>
    <row r="282" spans="1:7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AP282" s="68">
        <f t="shared" si="48"/>
        <v>0</v>
      </c>
      <c r="AQ282" s="68">
        <v>269</v>
      </c>
      <c r="AR282" s="41" t="s">
        <v>677</v>
      </c>
      <c r="AS282" s="42">
        <v>3</v>
      </c>
      <c r="AT282" s="43">
        <v>8.0000000000000004E-4</v>
      </c>
      <c r="AU282" s="38">
        <f t="shared" si="46"/>
        <v>0</v>
      </c>
      <c r="AV282" s="68">
        <f t="shared" si="49"/>
        <v>0</v>
      </c>
      <c r="AW282" s="44">
        <f>SUM(AV$14:AV282)</f>
        <v>0</v>
      </c>
      <c r="AX282" s="11">
        <f t="shared" si="50"/>
        <v>0</v>
      </c>
      <c r="AY282" s="11">
        <f t="shared" si="51"/>
        <v>269</v>
      </c>
      <c r="AZ282" s="11">
        <f t="shared" si="52"/>
        <v>0</v>
      </c>
      <c r="BA282" s="11">
        <v>269</v>
      </c>
      <c r="BB282" s="45" t="s">
        <v>1640</v>
      </c>
      <c r="BC282" s="45">
        <v>3</v>
      </c>
      <c r="BD282" s="46">
        <v>8.0000000000000004E-4</v>
      </c>
      <c r="BE282" s="38">
        <f t="shared" si="47"/>
        <v>0</v>
      </c>
      <c r="BF282" s="68">
        <f t="shared" si="53"/>
        <v>0</v>
      </c>
      <c r="BG282" s="44">
        <f>SUM(BF$14:BF282)</f>
        <v>4</v>
      </c>
      <c r="BH282" s="11">
        <f t="shared" si="54"/>
        <v>0</v>
      </c>
      <c r="BI282" s="11">
        <f t="shared" si="55"/>
        <v>269</v>
      </c>
      <c r="BT282" s="74">
        <v>238</v>
      </c>
      <c r="BU282" s="74" t="s">
        <v>644</v>
      </c>
      <c r="BV282" s="69" t="s">
        <v>2398</v>
      </c>
    </row>
    <row r="283" spans="1:7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AP283" s="68">
        <f t="shared" si="48"/>
        <v>0</v>
      </c>
      <c r="AQ283" s="68">
        <v>270</v>
      </c>
      <c r="AR283" s="41" t="s">
        <v>678</v>
      </c>
      <c r="AS283" s="42">
        <v>8</v>
      </c>
      <c r="AT283" s="43">
        <v>3.0000000000000001E-3</v>
      </c>
      <c r="AU283" s="38">
        <f t="shared" si="46"/>
        <v>0</v>
      </c>
      <c r="AV283" s="68">
        <f t="shared" si="49"/>
        <v>0</v>
      </c>
      <c r="AW283" s="44">
        <f>SUM(AV$14:AV283)</f>
        <v>0</v>
      </c>
      <c r="AX283" s="11">
        <f t="shared" si="50"/>
        <v>0</v>
      </c>
      <c r="AY283" s="11">
        <f t="shared" si="51"/>
        <v>270</v>
      </c>
      <c r="AZ283" s="11">
        <f t="shared" si="52"/>
        <v>0</v>
      </c>
      <c r="BA283" s="11">
        <v>270</v>
      </c>
      <c r="BB283" s="45" t="s">
        <v>1641</v>
      </c>
      <c r="BC283" s="45">
        <v>8</v>
      </c>
      <c r="BD283" s="46">
        <v>3.0000000000000001E-3</v>
      </c>
      <c r="BE283" s="38">
        <f t="shared" si="47"/>
        <v>0</v>
      </c>
      <c r="BF283" s="68">
        <f t="shared" si="53"/>
        <v>0</v>
      </c>
      <c r="BG283" s="44">
        <f>SUM(BF$14:BF283)</f>
        <v>4</v>
      </c>
      <c r="BH283" s="11">
        <f t="shared" si="54"/>
        <v>0</v>
      </c>
      <c r="BI283" s="11">
        <f t="shared" si="55"/>
        <v>270</v>
      </c>
      <c r="BT283" s="74">
        <v>239</v>
      </c>
      <c r="BU283" s="74" t="s">
        <v>282</v>
      </c>
      <c r="BV283" s="69" t="s">
        <v>2389</v>
      </c>
    </row>
    <row r="284" spans="1:7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AP284" s="68">
        <f t="shared" si="48"/>
        <v>0</v>
      </c>
      <c r="AQ284" s="68">
        <v>271</v>
      </c>
      <c r="AR284" s="41" t="s">
        <v>175</v>
      </c>
      <c r="AS284" s="42">
        <v>4</v>
      </c>
      <c r="AT284" s="43">
        <v>1.1999999999999999E-3</v>
      </c>
      <c r="AU284" s="38">
        <f t="shared" si="46"/>
        <v>0</v>
      </c>
      <c r="AV284" s="68">
        <f t="shared" si="49"/>
        <v>0</v>
      </c>
      <c r="AW284" s="44">
        <f>SUM(AV$14:AV284)</f>
        <v>0</v>
      </c>
      <c r="AX284" s="11">
        <f t="shared" si="50"/>
        <v>0</v>
      </c>
      <c r="AY284" s="11">
        <f t="shared" si="51"/>
        <v>271</v>
      </c>
      <c r="AZ284" s="11">
        <f t="shared" si="52"/>
        <v>0</v>
      </c>
      <c r="BA284" s="11">
        <v>271</v>
      </c>
      <c r="BB284" s="45" t="s">
        <v>175</v>
      </c>
      <c r="BC284" s="45">
        <v>4</v>
      </c>
      <c r="BD284" s="46">
        <v>1.1999999999999999E-3</v>
      </c>
      <c r="BE284" s="38">
        <f t="shared" si="47"/>
        <v>0</v>
      </c>
      <c r="BF284" s="68">
        <f t="shared" si="53"/>
        <v>0</v>
      </c>
      <c r="BG284" s="44">
        <f>SUM(BF$14:BF284)</f>
        <v>4</v>
      </c>
      <c r="BH284" s="11">
        <f t="shared" si="54"/>
        <v>0</v>
      </c>
      <c r="BI284" s="11">
        <f t="shared" si="55"/>
        <v>271</v>
      </c>
      <c r="BT284" s="74">
        <v>240</v>
      </c>
      <c r="BU284" s="74" t="s">
        <v>283</v>
      </c>
      <c r="BV284" s="69" t="s">
        <v>2389</v>
      </c>
    </row>
    <row r="285" spans="1:7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AP285" s="68">
        <f t="shared" si="48"/>
        <v>0</v>
      </c>
      <c r="AQ285" s="68">
        <v>272</v>
      </c>
      <c r="AR285" s="41" t="s">
        <v>679</v>
      </c>
      <c r="AS285" s="42">
        <v>5</v>
      </c>
      <c r="AT285" s="43">
        <v>1.6000000000000001E-3</v>
      </c>
      <c r="AU285" s="38">
        <f t="shared" si="46"/>
        <v>0</v>
      </c>
      <c r="AV285" s="68">
        <f t="shared" si="49"/>
        <v>0</v>
      </c>
      <c r="AW285" s="44">
        <f>SUM(AV$14:AV285)</f>
        <v>0</v>
      </c>
      <c r="AX285" s="11">
        <f t="shared" si="50"/>
        <v>0</v>
      </c>
      <c r="AY285" s="11">
        <f t="shared" si="51"/>
        <v>272</v>
      </c>
      <c r="AZ285" s="11">
        <f t="shared" si="52"/>
        <v>0</v>
      </c>
      <c r="BA285" s="11">
        <v>272</v>
      </c>
      <c r="BB285" s="45" t="s">
        <v>1642</v>
      </c>
      <c r="BC285" s="45">
        <v>5</v>
      </c>
      <c r="BD285" s="46">
        <v>1.6000000000000001E-3</v>
      </c>
      <c r="BE285" s="38">
        <f t="shared" si="47"/>
        <v>0</v>
      </c>
      <c r="BF285" s="68">
        <f t="shared" si="53"/>
        <v>0</v>
      </c>
      <c r="BG285" s="44">
        <f>SUM(BF$14:BF285)</f>
        <v>4</v>
      </c>
      <c r="BH285" s="11">
        <f t="shared" si="54"/>
        <v>0</v>
      </c>
      <c r="BI285" s="11">
        <f t="shared" si="55"/>
        <v>272</v>
      </c>
      <c r="BT285" s="74">
        <v>241</v>
      </c>
      <c r="BU285" s="74" t="s">
        <v>645</v>
      </c>
      <c r="BV285" s="69" t="s">
        <v>2389</v>
      </c>
    </row>
    <row r="286" spans="1:7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AP286" s="68">
        <f t="shared" si="48"/>
        <v>0</v>
      </c>
      <c r="AQ286" s="68">
        <v>273</v>
      </c>
      <c r="AR286" s="41" t="s">
        <v>176</v>
      </c>
      <c r="AS286" s="42">
        <v>3</v>
      </c>
      <c r="AT286" s="43">
        <v>8.0000000000000004E-4</v>
      </c>
      <c r="AU286" s="38">
        <f t="shared" si="46"/>
        <v>0</v>
      </c>
      <c r="AV286" s="68">
        <f t="shared" si="49"/>
        <v>0</v>
      </c>
      <c r="AW286" s="44">
        <f>SUM(AV$14:AV286)</f>
        <v>0</v>
      </c>
      <c r="AX286" s="11">
        <f t="shared" si="50"/>
        <v>0</v>
      </c>
      <c r="AY286" s="11">
        <f t="shared" si="51"/>
        <v>273</v>
      </c>
      <c r="AZ286" s="11">
        <f t="shared" si="52"/>
        <v>0</v>
      </c>
      <c r="BA286" s="11">
        <v>273</v>
      </c>
      <c r="BB286" s="45" t="s">
        <v>176</v>
      </c>
      <c r="BC286" s="45">
        <v>3</v>
      </c>
      <c r="BD286" s="46">
        <v>8.0000000000000004E-4</v>
      </c>
      <c r="BE286" s="38">
        <f t="shared" si="47"/>
        <v>0</v>
      </c>
      <c r="BF286" s="68">
        <f t="shared" si="53"/>
        <v>0</v>
      </c>
      <c r="BG286" s="44">
        <f>SUM(BF$14:BF286)</f>
        <v>4</v>
      </c>
      <c r="BH286" s="11">
        <f t="shared" si="54"/>
        <v>0</v>
      </c>
      <c r="BI286" s="11">
        <f t="shared" si="55"/>
        <v>273</v>
      </c>
      <c r="BT286" s="74">
        <v>242</v>
      </c>
      <c r="BU286" s="74" t="s">
        <v>646</v>
      </c>
      <c r="BV286" s="69" t="s">
        <v>2391</v>
      </c>
    </row>
    <row r="287" spans="1:7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AP287" s="68">
        <f t="shared" si="48"/>
        <v>0</v>
      </c>
      <c r="AQ287" s="68">
        <v>274</v>
      </c>
      <c r="AR287" s="41" t="s">
        <v>680</v>
      </c>
      <c r="AS287" s="42">
        <v>5</v>
      </c>
      <c r="AT287" s="43">
        <v>1.6000000000000001E-3</v>
      </c>
      <c r="AU287" s="38">
        <f t="shared" si="46"/>
        <v>0</v>
      </c>
      <c r="AV287" s="68">
        <f t="shared" si="49"/>
        <v>0</v>
      </c>
      <c r="AW287" s="44">
        <f>SUM(AV$14:AV287)</f>
        <v>0</v>
      </c>
      <c r="AX287" s="11">
        <f t="shared" si="50"/>
        <v>0</v>
      </c>
      <c r="AY287" s="11">
        <f t="shared" si="51"/>
        <v>274</v>
      </c>
      <c r="AZ287" s="11">
        <f t="shared" si="52"/>
        <v>0</v>
      </c>
      <c r="BA287" s="11">
        <v>274</v>
      </c>
      <c r="BB287" s="45" t="s">
        <v>1643</v>
      </c>
      <c r="BC287" s="45">
        <v>5</v>
      </c>
      <c r="BD287" s="46">
        <v>1.6000000000000001E-3</v>
      </c>
      <c r="BE287" s="38">
        <f t="shared" si="47"/>
        <v>0</v>
      </c>
      <c r="BF287" s="68">
        <f t="shared" si="53"/>
        <v>0</v>
      </c>
      <c r="BG287" s="44">
        <f>SUM(BF$14:BF287)</f>
        <v>4</v>
      </c>
      <c r="BH287" s="11">
        <f t="shared" si="54"/>
        <v>0</v>
      </c>
      <c r="BI287" s="11">
        <f t="shared" si="55"/>
        <v>274</v>
      </c>
      <c r="BT287" s="74">
        <v>243</v>
      </c>
      <c r="BU287" s="74" t="s">
        <v>648</v>
      </c>
      <c r="BV287" s="69" t="s">
        <v>2398</v>
      </c>
    </row>
    <row r="288" spans="1:7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AP288" s="68">
        <f t="shared" si="48"/>
        <v>0</v>
      </c>
      <c r="AQ288" s="68">
        <v>275</v>
      </c>
      <c r="AR288" s="41" t="s">
        <v>681</v>
      </c>
      <c r="AS288" s="42">
        <v>3</v>
      </c>
      <c r="AT288" s="43">
        <v>8.0000000000000004E-4</v>
      </c>
      <c r="AU288" s="38">
        <f t="shared" si="46"/>
        <v>0</v>
      </c>
      <c r="AV288" s="68">
        <f t="shared" si="49"/>
        <v>0</v>
      </c>
      <c r="AW288" s="44">
        <f>SUM(AV$14:AV288)</f>
        <v>0</v>
      </c>
      <c r="AX288" s="11">
        <f t="shared" si="50"/>
        <v>0</v>
      </c>
      <c r="AY288" s="11">
        <f t="shared" si="51"/>
        <v>275</v>
      </c>
      <c r="AZ288" s="11">
        <f t="shared" si="52"/>
        <v>0</v>
      </c>
      <c r="BA288" s="11">
        <v>275</v>
      </c>
      <c r="BB288" s="45" t="s">
        <v>1644</v>
      </c>
      <c r="BC288" s="45">
        <v>3</v>
      </c>
      <c r="BD288" s="46">
        <v>8.0000000000000004E-4</v>
      </c>
      <c r="BE288" s="38">
        <f t="shared" si="47"/>
        <v>0</v>
      </c>
      <c r="BF288" s="68">
        <f t="shared" si="53"/>
        <v>0</v>
      </c>
      <c r="BG288" s="44">
        <f>SUM(BF$14:BF288)</f>
        <v>4</v>
      </c>
      <c r="BH288" s="11">
        <f t="shared" si="54"/>
        <v>0</v>
      </c>
      <c r="BI288" s="11">
        <f t="shared" si="55"/>
        <v>275</v>
      </c>
      <c r="BT288" s="74">
        <v>244</v>
      </c>
      <c r="BU288" s="74" t="s">
        <v>650</v>
      </c>
      <c r="BV288" s="69" t="s">
        <v>2398</v>
      </c>
    </row>
    <row r="289" spans="1:7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AP289" s="68">
        <f t="shared" si="48"/>
        <v>0</v>
      </c>
      <c r="AQ289" s="68">
        <v>276</v>
      </c>
      <c r="AR289" s="41" t="s">
        <v>682</v>
      </c>
      <c r="AS289" s="42">
        <v>4</v>
      </c>
      <c r="AT289" s="43">
        <v>1.1999999999999999E-3</v>
      </c>
      <c r="AU289" s="38">
        <f t="shared" si="46"/>
        <v>0</v>
      </c>
      <c r="AV289" s="68">
        <f t="shared" si="49"/>
        <v>0</v>
      </c>
      <c r="AW289" s="44">
        <f>SUM(AV$14:AV289)</f>
        <v>0</v>
      </c>
      <c r="AX289" s="11">
        <f t="shared" si="50"/>
        <v>0</v>
      </c>
      <c r="AY289" s="11">
        <f t="shared" si="51"/>
        <v>276</v>
      </c>
      <c r="AZ289" s="11">
        <f t="shared" si="52"/>
        <v>0</v>
      </c>
      <c r="BA289" s="11">
        <v>276</v>
      </c>
      <c r="BB289" s="45" t="s">
        <v>1645</v>
      </c>
      <c r="BC289" s="45">
        <v>4</v>
      </c>
      <c r="BD289" s="46">
        <v>1.1999999999999999E-3</v>
      </c>
      <c r="BE289" s="38">
        <f t="shared" si="47"/>
        <v>0</v>
      </c>
      <c r="BF289" s="68">
        <f t="shared" si="53"/>
        <v>0</v>
      </c>
      <c r="BG289" s="44">
        <f>SUM(BF$14:BF289)</f>
        <v>4</v>
      </c>
      <c r="BH289" s="11">
        <f t="shared" si="54"/>
        <v>0</v>
      </c>
      <c r="BI289" s="11">
        <f t="shared" si="55"/>
        <v>276</v>
      </c>
      <c r="BT289" s="74">
        <v>245</v>
      </c>
      <c r="BU289" s="74" t="s">
        <v>652</v>
      </c>
      <c r="BV289" s="69" t="s">
        <v>2398</v>
      </c>
    </row>
    <row r="290" spans="1:7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AP290" s="68">
        <f t="shared" si="48"/>
        <v>0</v>
      </c>
      <c r="AQ290" s="68">
        <v>277</v>
      </c>
      <c r="AR290" s="41" t="s">
        <v>683</v>
      </c>
      <c r="AS290" s="42">
        <v>5</v>
      </c>
      <c r="AT290" s="43">
        <v>1.6000000000000001E-3</v>
      </c>
      <c r="AU290" s="38">
        <f t="shared" si="46"/>
        <v>0</v>
      </c>
      <c r="AV290" s="68">
        <f t="shared" si="49"/>
        <v>0</v>
      </c>
      <c r="AW290" s="44">
        <f>SUM(AV$14:AV290)</f>
        <v>0</v>
      </c>
      <c r="AX290" s="11">
        <f t="shared" si="50"/>
        <v>0</v>
      </c>
      <c r="AY290" s="11">
        <f t="shared" si="51"/>
        <v>277</v>
      </c>
      <c r="AZ290" s="11">
        <f t="shared" si="52"/>
        <v>0</v>
      </c>
      <c r="BA290" s="11">
        <v>277</v>
      </c>
      <c r="BB290" s="45" t="s">
        <v>1646</v>
      </c>
      <c r="BC290" s="45">
        <v>5</v>
      </c>
      <c r="BD290" s="46">
        <v>1.6000000000000001E-3</v>
      </c>
      <c r="BE290" s="38">
        <f t="shared" si="47"/>
        <v>0</v>
      </c>
      <c r="BF290" s="68">
        <f t="shared" si="53"/>
        <v>0</v>
      </c>
      <c r="BG290" s="44">
        <f>SUM(BF$14:BF290)</f>
        <v>4</v>
      </c>
      <c r="BH290" s="11">
        <f t="shared" si="54"/>
        <v>0</v>
      </c>
      <c r="BI290" s="11">
        <f t="shared" si="55"/>
        <v>277</v>
      </c>
      <c r="BT290" s="74">
        <v>246</v>
      </c>
      <c r="BU290" s="74" t="s">
        <v>654</v>
      </c>
      <c r="BV290" s="69" t="s">
        <v>2402</v>
      </c>
    </row>
    <row r="291" spans="1:7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AP291" s="68">
        <f t="shared" si="48"/>
        <v>0</v>
      </c>
      <c r="AQ291" s="68">
        <v>278</v>
      </c>
      <c r="AR291" s="41" t="s">
        <v>684</v>
      </c>
      <c r="AS291" s="42">
        <v>5</v>
      </c>
      <c r="AT291" s="43">
        <v>1.6000000000000001E-3</v>
      </c>
      <c r="AU291" s="38">
        <f t="shared" si="46"/>
        <v>0</v>
      </c>
      <c r="AV291" s="68">
        <f t="shared" si="49"/>
        <v>0</v>
      </c>
      <c r="AW291" s="44">
        <f>SUM(AV$14:AV291)</f>
        <v>0</v>
      </c>
      <c r="AX291" s="11">
        <f t="shared" si="50"/>
        <v>0</v>
      </c>
      <c r="AY291" s="11">
        <f t="shared" si="51"/>
        <v>278</v>
      </c>
      <c r="AZ291" s="11">
        <f t="shared" si="52"/>
        <v>0</v>
      </c>
      <c r="BA291" s="11">
        <v>278</v>
      </c>
      <c r="BB291" s="45" t="s">
        <v>1647</v>
      </c>
      <c r="BC291" s="45">
        <v>5</v>
      </c>
      <c r="BD291" s="46">
        <v>1.6000000000000001E-3</v>
      </c>
      <c r="BE291" s="38">
        <f t="shared" si="47"/>
        <v>0</v>
      </c>
      <c r="BF291" s="68">
        <f t="shared" si="53"/>
        <v>0</v>
      </c>
      <c r="BG291" s="44">
        <f>SUM(BF$14:BF291)</f>
        <v>4</v>
      </c>
      <c r="BH291" s="11">
        <f t="shared" si="54"/>
        <v>0</v>
      </c>
      <c r="BI291" s="11">
        <f t="shared" si="55"/>
        <v>278</v>
      </c>
      <c r="BT291" s="74">
        <v>247</v>
      </c>
      <c r="BU291" s="74" t="s">
        <v>656</v>
      </c>
      <c r="BV291" s="69" t="s">
        <v>2398</v>
      </c>
    </row>
    <row r="292" spans="1:7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AP292" s="68">
        <f t="shared" si="48"/>
        <v>0</v>
      </c>
      <c r="AQ292" s="68">
        <v>279</v>
      </c>
      <c r="AR292" s="41" t="s">
        <v>685</v>
      </c>
      <c r="AS292" s="42">
        <v>5</v>
      </c>
      <c r="AT292" s="43">
        <v>1.6000000000000001E-3</v>
      </c>
      <c r="AU292" s="38">
        <f t="shared" si="46"/>
        <v>0</v>
      </c>
      <c r="AV292" s="68">
        <f t="shared" si="49"/>
        <v>0</v>
      </c>
      <c r="AW292" s="44">
        <f>SUM(AV$14:AV292)</f>
        <v>0</v>
      </c>
      <c r="AX292" s="11">
        <f t="shared" si="50"/>
        <v>0</v>
      </c>
      <c r="AY292" s="11">
        <f t="shared" si="51"/>
        <v>279</v>
      </c>
      <c r="AZ292" s="11">
        <f t="shared" si="52"/>
        <v>0</v>
      </c>
      <c r="BA292" s="11">
        <v>279</v>
      </c>
      <c r="BB292" s="45" t="s">
        <v>1648</v>
      </c>
      <c r="BC292" s="45">
        <v>5</v>
      </c>
      <c r="BD292" s="46">
        <v>1.6000000000000001E-3</v>
      </c>
      <c r="BE292" s="38">
        <f t="shared" si="47"/>
        <v>0</v>
      </c>
      <c r="BF292" s="68">
        <f t="shared" si="53"/>
        <v>0</v>
      </c>
      <c r="BG292" s="44">
        <f>SUM(BF$14:BF292)</f>
        <v>4</v>
      </c>
      <c r="BH292" s="11">
        <f t="shared" si="54"/>
        <v>0</v>
      </c>
      <c r="BI292" s="11">
        <f t="shared" si="55"/>
        <v>279</v>
      </c>
      <c r="BT292" s="74">
        <v>248</v>
      </c>
      <c r="BU292" s="74" t="s">
        <v>657</v>
      </c>
      <c r="BV292" s="69" t="s">
        <v>2398</v>
      </c>
    </row>
    <row r="293" spans="1:7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AP293" s="68">
        <f t="shared" si="48"/>
        <v>0</v>
      </c>
      <c r="AQ293" s="68">
        <v>280</v>
      </c>
      <c r="AR293" s="41" t="s">
        <v>177</v>
      </c>
      <c r="AS293" s="42">
        <v>4</v>
      </c>
      <c r="AT293" s="43">
        <v>1.1999999999999999E-3</v>
      </c>
      <c r="AU293" s="38">
        <f t="shared" si="46"/>
        <v>0</v>
      </c>
      <c r="AV293" s="68">
        <f t="shared" si="49"/>
        <v>0</v>
      </c>
      <c r="AW293" s="44">
        <f>SUM(AV$14:AV293)</f>
        <v>0</v>
      </c>
      <c r="AX293" s="11">
        <f t="shared" si="50"/>
        <v>0</v>
      </c>
      <c r="AY293" s="11">
        <f t="shared" si="51"/>
        <v>280</v>
      </c>
      <c r="AZ293" s="11">
        <f t="shared" si="52"/>
        <v>0</v>
      </c>
      <c r="BA293" s="11">
        <v>280</v>
      </c>
      <c r="BB293" s="45" t="s">
        <v>177</v>
      </c>
      <c r="BC293" s="45">
        <v>4</v>
      </c>
      <c r="BD293" s="46">
        <v>1.1999999999999999E-3</v>
      </c>
      <c r="BE293" s="38">
        <f t="shared" si="47"/>
        <v>0</v>
      </c>
      <c r="BF293" s="68">
        <f t="shared" si="53"/>
        <v>0</v>
      </c>
      <c r="BG293" s="44">
        <f>SUM(BF$14:BF293)</f>
        <v>4</v>
      </c>
      <c r="BH293" s="11">
        <f t="shared" si="54"/>
        <v>0</v>
      </c>
      <c r="BI293" s="11">
        <f t="shared" si="55"/>
        <v>280</v>
      </c>
      <c r="BT293" s="74">
        <v>249</v>
      </c>
      <c r="BU293" s="74" t="s">
        <v>658</v>
      </c>
      <c r="BV293" s="69" t="s">
        <v>2398</v>
      </c>
    </row>
    <row r="294" spans="1:7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AP294" s="68">
        <f t="shared" si="48"/>
        <v>0</v>
      </c>
      <c r="AQ294" s="68">
        <v>281</v>
      </c>
      <c r="AR294" s="41" t="s">
        <v>686</v>
      </c>
      <c r="AS294" s="42">
        <v>6</v>
      </c>
      <c r="AT294" s="43">
        <v>2E-3</v>
      </c>
      <c r="AU294" s="38">
        <f t="shared" si="46"/>
        <v>0</v>
      </c>
      <c r="AV294" s="68">
        <f t="shared" si="49"/>
        <v>0</v>
      </c>
      <c r="AW294" s="44">
        <f>SUM(AV$14:AV294)</f>
        <v>0</v>
      </c>
      <c r="AX294" s="11">
        <f t="shared" si="50"/>
        <v>0</v>
      </c>
      <c r="AY294" s="11">
        <f t="shared" si="51"/>
        <v>281</v>
      </c>
      <c r="AZ294" s="11">
        <f t="shared" si="52"/>
        <v>0</v>
      </c>
      <c r="BA294" s="11">
        <v>281</v>
      </c>
      <c r="BB294" s="45" t="s">
        <v>1649</v>
      </c>
      <c r="BC294" s="45">
        <v>6</v>
      </c>
      <c r="BD294" s="46">
        <v>2E-3</v>
      </c>
      <c r="BE294" s="38">
        <f t="shared" si="47"/>
        <v>0</v>
      </c>
      <c r="BF294" s="68">
        <f t="shared" si="53"/>
        <v>0</v>
      </c>
      <c r="BG294" s="44">
        <f>SUM(BF$14:BF294)</f>
        <v>4</v>
      </c>
      <c r="BH294" s="11">
        <f t="shared" si="54"/>
        <v>0</v>
      </c>
      <c r="BI294" s="11">
        <f t="shared" si="55"/>
        <v>281</v>
      </c>
      <c r="BT294" s="74">
        <v>250</v>
      </c>
      <c r="BU294" s="74" t="s">
        <v>173</v>
      </c>
      <c r="BV294" s="69" t="s">
        <v>2398</v>
      </c>
    </row>
    <row r="295" spans="1:7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AP295" s="68">
        <f t="shared" si="48"/>
        <v>0</v>
      </c>
      <c r="AQ295" s="68">
        <v>282</v>
      </c>
      <c r="AR295" s="41" t="s">
        <v>687</v>
      </c>
      <c r="AS295" s="42">
        <v>4</v>
      </c>
      <c r="AT295" s="43">
        <v>1.1999999999999999E-3</v>
      </c>
      <c r="AU295" s="38">
        <f t="shared" si="46"/>
        <v>0</v>
      </c>
      <c r="AV295" s="68">
        <f t="shared" si="49"/>
        <v>0</v>
      </c>
      <c r="AW295" s="44">
        <f>SUM(AV$14:AV295)</f>
        <v>0</v>
      </c>
      <c r="AX295" s="11">
        <f t="shared" si="50"/>
        <v>0</v>
      </c>
      <c r="AY295" s="11">
        <f t="shared" si="51"/>
        <v>282</v>
      </c>
      <c r="AZ295" s="11">
        <f t="shared" si="52"/>
        <v>0</v>
      </c>
      <c r="BA295" s="11">
        <v>282</v>
      </c>
      <c r="BB295" s="45" t="s">
        <v>1650</v>
      </c>
      <c r="BC295" s="45">
        <v>4</v>
      </c>
      <c r="BD295" s="46">
        <v>1.1999999999999999E-3</v>
      </c>
      <c r="BE295" s="38">
        <f t="shared" si="47"/>
        <v>0</v>
      </c>
      <c r="BF295" s="68">
        <f t="shared" si="53"/>
        <v>0</v>
      </c>
      <c r="BG295" s="44">
        <f>SUM(BF$14:BF295)</f>
        <v>4</v>
      </c>
      <c r="BH295" s="11">
        <f t="shared" si="54"/>
        <v>0</v>
      </c>
      <c r="BI295" s="11">
        <f t="shared" si="55"/>
        <v>282</v>
      </c>
      <c r="BT295" s="74">
        <v>251</v>
      </c>
      <c r="BU295" s="74" t="s">
        <v>660</v>
      </c>
      <c r="BV295" s="69" t="s">
        <v>2398</v>
      </c>
    </row>
    <row r="296" spans="1:7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AP296" s="68">
        <f t="shared" si="48"/>
        <v>0</v>
      </c>
      <c r="AQ296" s="68">
        <v>283</v>
      </c>
      <c r="AR296" s="41" t="s">
        <v>688</v>
      </c>
      <c r="AS296" s="42">
        <v>4</v>
      </c>
      <c r="AT296" s="43">
        <v>1.1999999999999999E-3</v>
      </c>
      <c r="AU296" s="38">
        <f t="shared" si="46"/>
        <v>0</v>
      </c>
      <c r="AV296" s="68">
        <f t="shared" si="49"/>
        <v>0</v>
      </c>
      <c r="AW296" s="44">
        <f>SUM(AV$14:AV296)</f>
        <v>0</v>
      </c>
      <c r="AX296" s="11">
        <f t="shared" si="50"/>
        <v>0</v>
      </c>
      <c r="AY296" s="11">
        <f t="shared" si="51"/>
        <v>283</v>
      </c>
      <c r="AZ296" s="11">
        <f t="shared" si="52"/>
        <v>0</v>
      </c>
      <c r="BA296" s="11">
        <v>283</v>
      </c>
      <c r="BB296" s="45" t="s">
        <v>1651</v>
      </c>
      <c r="BC296" s="45">
        <v>4</v>
      </c>
      <c r="BD296" s="46">
        <v>1.1999999999999999E-3</v>
      </c>
      <c r="BE296" s="38">
        <f t="shared" si="47"/>
        <v>0</v>
      </c>
      <c r="BF296" s="68">
        <f t="shared" si="53"/>
        <v>0</v>
      </c>
      <c r="BG296" s="44">
        <f>SUM(BF$14:BF296)</f>
        <v>4</v>
      </c>
      <c r="BH296" s="11">
        <f t="shared" si="54"/>
        <v>0</v>
      </c>
      <c r="BI296" s="11">
        <f t="shared" si="55"/>
        <v>283</v>
      </c>
      <c r="BT296" s="74">
        <v>252</v>
      </c>
      <c r="BU296" s="74" t="s">
        <v>662</v>
      </c>
      <c r="BV296" s="69" t="s">
        <v>2398</v>
      </c>
    </row>
    <row r="297" spans="1:7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AP297" s="68">
        <f t="shared" si="48"/>
        <v>0</v>
      </c>
      <c r="AQ297" s="68">
        <v>284</v>
      </c>
      <c r="AR297" s="41" t="s">
        <v>689</v>
      </c>
      <c r="AS297" s="42">
        <v>9</v>
      </c>
      <c r="AT297" s="43">
        <v>3.5000000000000001E-3</v>
      </c>
      <c r="AU297" s="38">
        <f t="shared" si="46"/>
        <v>0</v>
      </c>
      <c r="AV297" s="68">
        <f t="shared" si="49"/>
        <v>0</v>
      </c>
      <c r="AW297" s="44">
        <f>SUM(AV$14:AV297)</f>
        <v>0</v>
      </c>
      <c r="AX297" s="11">
        <f t="shared" si="50"/>
        <v>0</v>
      </c>
      <c r="AY297" s="11">
        <f t="shared" si="51"/>
        <v>284</v>
      </c>
      <c r="AZ297" s="11">
        <f t="shared" si="52"/>
        <v>0</v>
      </c>
      <c r="BA297" s="11">
        <v>284</v>
      </c>
      <c r="BB297" s="45" t="s">
        <v>1652</v>
      </c>
      <c r="BC297" s="45">
        <v>9</v>
      </c>
      <c r="BD297" s="46">
        <v>3.5000000000000001E-3</v>
      </c>
      <c r="BE297" s="38">
        <f t="shared" si="47"/>
        <v>0</v>
      </c>
      <c r="BF297" s="68">
        <f t="shared" si="53"/>
        <v>0</v>
      </c>
      <c r="BG297" s="44">
        <f>SUM(BF$14:BF297)</f>
        <v>4</v>
      </c>
      <c r="BH297" s="11">
        <f t="shared" si="54"/>
        <v>0</v>
      </c>
      <c r="BI297" s="11">
        <f t="shared" si="55"/>
        <v>284</v>
      </c>
      <c r="BT297" s="74">
        <v>253</v>
      </c>
      <c r="BU297" s="74" t="s">
        <v>663</v>
      </c>
      <c r="BV297" s="69" t="s">
        <v>2409</v>
      </c>
    </row>
    <row r="298" spans="1:7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AP298" s="68">
        <f t="shared" si="48"/>
        <v>0</v>
      </c>
      <c r="AQ298" s="68">
        <v>285</v>
      </c>
      <c r="AR298" s="41" t="s">
        <v>285</v>
      </c>
      <c r="AS298" s="42">
        <v>6</v>
      </c>
      <c r="AT298" s="43">
        <v>2E-3</v>
      </c>
      <c r="AU298" s="38">
        <f t="shared" si="46"/>
        <v>0</v>
      </c>
      <c r="AV298" s="68">
        <f t="shared" si="49"/>
        <v>0</v>
      </c>
      <c r="AW298" s="44">
        <f>SUM(AV$14:AV298)</f>
        <v>0</v>
      </c>
      <c r="AX298" s="11">
        <f t="shared" si="50"/>
        <v>0</v>
      </c>
      <c r="AY298" s="11">
        <f t="shared" si="51"/>
        <v>285</v>
      </c>
      <c r="AZ298" s="11">
        <f t="shared" si="52"/>
        <v>0</v>
      </c>
      <c r="BA298" s="11">
        <v>285</v>
      </c>
      <c r="BB298" s="45" t="s">
        <v>1653</v>
      </c>
      <c r="BC298" s="45">
        <v>6</v>
      </c>
      <c r="BD298" s="46">
        <v>2E-3</v>
      </c>
      <c r="BE298" s="38">
        <f t="shared" si="47"/>
        <v>0</v>
      </c>
      <c r="BF298" s="68">
        <f t="shared" si="53"/>
        <v>0</v>
      </c>
      <c r="BG298" s="44">
        <f>SUM(BF$14:BF298)</f>
        <v>4</v>
      </c>
      <c r="BH298" s="11">
        <f t="shared" si="54"/>
        <v>0</v>
      </c>
      <c r="BI298" s="11">
        <f t="shared" si="55"/>
        <v>285</v>
      </c>
      <c r="BT298" s="74">
        <v>254</v>
      </c>
      <c r="BU298" s="74" t="s">
        <v>664</v>
      </c>
      <c r="BV298" s="69" t="s">
        <v>2409</v>
      </c>
    </row>
    <row r="299" spans="1:7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AP299" s="68">
        <f t="shared" si="48"/>
        <v>0</v>
      </c>
      <c r="AQ299" s="68">
        <v>286</v>
      </c>
      <c r="AR299" s="41" t="s">
        <v>690</v>
      </c>
      <c r="AS299" s="42">
        <v>4</v>
      </c>
      <c r="AT299" s="43">
        <v>1.1999999999999999E-3</v>
      </c>
      <c r="AU299" s="38">
        <f t="shared" si="46"/>
        <v>0</v>
      </c>
      <c r="AV299" s="68">
        <f t="shared" si="49"/>
        <v>0</v>
      </c>
      <c r="AW299" s="44">
        <f>SUM(AV$14:AV299)</f>
        <v>0</v>
      </c>
      <c r="AX299" s="11">
        <f t="shared" si="50"/>
        <v>0</v>
      </c>
      <c r="AY299" s="11">
        <f t="shared" si="51"/>
        <v>286</v>
      </c>
      <c r="AZ299" s="11">
        <f t="shared" si="52"/>
        <v>0</v>
      </c>
      <c r="BA299" s="11">
        <v>286</v>
      </c>
      <c r="BB299" s="45" t="s">
        <v>1654</v>
      </c>
      <c r="BC299" s="45">
        <v>4</v>
      </c>
      <c r="BD299" s="46">
        <v>1.1999999999999999E-3</v>
      </c>
      <c r="BE299" s="38">
        <f t="shared" si="47"/>
        <v>0</v>
      </c>
      <c r="BF299" s="68">
        <f t="shared" si="53"/>
        <v>0</v>
      </c>
      <c r="BG299" s="44">
        <f>SUM(BF$14:BF299)</f>
        <v>4</v>
      </c>
      <c r="BH299" s="11">
        <f t="shared" si="54"/>
        <v>0</v>
      </c>
      <c r="BI299" s="11">
        <f t="shared" si="55"/>
        <v>286</v>
      </c>
      <c r="BT299" s="74">
        <v>255</v>
      </c>
      <c r="BU299" s="74" t="s">
        <v>665</v>
      </c>
      <c r="BV299" s="69" t="s">
        <v>2398</v>
      </c>
    </row>
    <row r="300" spans="1:7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AP300" s="68">
        <f t="shared" si="48"/>
        <v>0</v>
      </c>
      <c r="AQ300" s="68">
        <v>287</v>
      </c>
      <c r="AR300" s="41" t="s">
        <v>178</v>
      </c>
      <c r="AS300" s="42">
        <v>4</v>
      </c>
      <c r="AT300" s="43">
        <v>1.1999999999999999E-3</v>
      </c>
      <c r="AU300" s="38">
        <f t="shared" si="46"/>
        <v>0</v>
      </c>
      <c r="AV300" s="68">
        <f t="shared" si="49"/>
        <v>0</v>
      </c>
      <c r="AW300" s="44">
        <f>SUM(AV$14:AV300)</f>
        <v>0</v>
      </c>
      <c r="AX300" s="11">
        <f t="shared" si="50"/>
        <v>0</v>
      </c>
      <c r="AY300" s="11">
        <f t="shared" si="51"/>
        <v>287</v>
      </c>
      <c r="AZ300" s="11">
        <f t="shared" si="52"/>
        <v>0</v>
      </c>
      <c r="BA300" s="11">
        <v>287</v>
      </c>
      <c r="BB300" s="45" t="s">
        <v>178</v>
      </c>
      <c r="BC300" s="45">
        <v>4</v>
      </c>
      <c r="BD300" s="46">
        <v>1.1999999999999999E-3</v>
      </c>
      <c r="BE300" s="38">
        <f t="shared" si="47"/>
        <v>0</v>
      </c>
      <c r="BF300" s="68">
        <f t="shared" si="53"/>
        <v>0</v>
      </c>
      <c r="BG300" s="44">
        <f>SUM(BF$14:BF300)</f>
        <v>4</v>
      </c>
      <c r="BH300" s="11">
        <f t="shared" si="54"/>
        <v>0</v>
      </c>
      <c r="BI300" s="11">
        <f t="shared" si="55"/>
        <v>287</v>
      </c>
      <c r="BT300" s="74">
        <v>256</v>
      </c>
      <c r="BU300" s="74" t="s">
        <v>666</v>
      </c>
      <c r="BV300" s="69" t="s">
        <v>2409</v>
      </c>
    </row>
    <row r="301" spans="1:7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AP301" s="68">
        <f t="shared" si="48"/>
        <v>0</v>
      </c>
      <c r="AQ301" s="68">
        <v>288</v>
      </c>
      <c r="AR301" s="41" t="s">
        <v>691</v>
      </c>
      <c r="AS301" s="42">
        <v>6</v>
      </c>
      <c r="AT301" s="43">
        <v>2E-3</v>
      </c>
      <c r="AU301" s="38">
        <f t="shared" si="46"/>
        <v>0</v>
      </c>
      <c r="AV301" s="68">
        <f t="shared" si="49"/>
        <v>0</v>
      </c>
      <c r="AW301" s="44">
        <f>SUM(AV$14:AV301)</f>
        <v>0</v>
      </c>
      <c r="AX301" s="11">
        <f t="shared" si="50"/>
        <v>0</v>
      </c>
      <c r="AY301" s="11">
        <f t="shared" si="51"/>
        <v>288</v>
      </c>
      <c r="AZ301" s="11">
        <f t="shared" si="52"/>
        <v>0</v>
      </c>
      <c r="BA301" s="11">
        <v>288</v>
      </c>
      <c r="BB301" s="45" t="s">
        <v>1655</v>
      </c>
      <c r="BC301" s="45">
        <v>6</v>
      </c>
      <c r="BD301" s="46">
        <v>2E-3</v>
      </c>
      <c r="BE301" s="38">
        <f t="shared" si="47"/>
        <v>0</v>
      </c>
      <c r="BF301" s="68">
        <f t="shared" si="53"/>
        <v>0</v>
      </c>
      <c r="BG301" s="44">
        <f>SUM(BF$14:BF301)</f>
        <v>4</v>
      </c>
      <c r="BH301" s="11">
        <f t="shared" si="54"/>
        <v>0</v>
      </c>
      <c r="BI301" s="11">
        <f t="shared" si="55"/>
        <v>288</v>
      </c>
      <c r="BT301" s="74">
        <v>257</v>
      </c>
      <c r="BU301" s="74" t="s">
        <v>667</v>
      </c>
      <c r="BV301" s="69" t="s">
        <v>2411</v>
      </c>
    </row>
    <row r="302" spans="1:7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AP302" s="68">
        <f t="shared" si="48"/>
        <v>0</v>
      </c>
      <c r="AQ302" s="68">
        <v>289</v>
      </c>
      <c r="AR302" s="41" t="s">
        <v>179</v>
      </c>
      <c r="AS302" s="42">
        <v>1</v>
      </c>
      <c r="AT302" s="43">
        <v>2.7E-4</v>
      </c>
      <c r="AU302" s="38">
        <f t="shared" si="46"/>
        <v>0</v>
      </c>
      <c r="AV302" s="68">
        <f t="shared" si="49"/>
        <v>0</v>
      </c>
      <c r="AW302" s="44">
        <f>SUM(AV$14:AV302)</f>
        <v>0</v>
      </c>
      <c r="AX302" s="11">
        <f t="shared" si="50"/>
        <v>0</v>
      </c>
      <c r="AY302" s="11">
        <f t="shared" si="51"/>
        <v>289</v>
      </c>
      <c r="AZ302" s="11">
        <f t="shared" si="52"/>
        <v>0</v>
      </c>
      <c r="BA302" s="11">
        <v>289</v>
      </c>
      <c r="BB302" s="45" t="s">
        <v>179</v>
      </c>
      <c r="BC302" s="45">
        <v>1</v>
      </c>
      <c r="BD302" s="46">
        <v>2.7E-4</v>
      </c>
      <c r="BE302" s="38">
        <f t="shared" si="47"/>
        <v>0</v>
      </c>
      <c r="BF302" s="68">
        <f t="shared" si="53"/>
        <v>0</v>
      </c>
      <c r="BG302" s="44">
        <f>SUM(BF$14:BF302)</f>
        <v>4</v>
      </c>
      <c r="BH302" s="11">
        <f t="shared" si="54"/>
        <v>0</v>
      </c>
      <c r="BI302" s="11">
        <f t="shared" si="55"/>
        <v>289</v>
      </c>
      <c r="BT302" s="74">
        <v>258</v>
      </c>
      <c r="BU302" s="74" t="s">
        <v>668</v>
      </c>
      <c r="BV302" s="69" t="s">
        <v>2398</v>
      </c>
    </row>
    <row r="303" spans="1:7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AP303" s="68">
        <f t="shared" si="48"/>
        <v>0</v>
      </c>
      <c r="AQ303" s="68">
        <v>290</v>
      </c>
      <c r="AR303" s="41" t="s">
        <v>692</v>
      </c>
      <c r="AS303" s="42">
        <v>8</v>
      </c>
      <c r="AT303" s="43">
        <v>3.0000000000000001E-3</v>
      </c>
      <c r="AU303" s="38">
        <f t="shared" si="46"/>
        <v>0</v>
      </c>
      <c r="AV303" s="68">
        <f t="shared" si="49"/>
        <v>0</v>
      </c>
      <c r="AW303" s="44">
        <f>SUM(AV$14:AV303)</f>
        <v>0</v>
      </c>
      <c r="AX303" s="11">
        <f t="shared" si="50"/>
        <v>0</v>
      </c>
      <c r="AY303" s="11">
        <f t="shared" si="51"/>
        <v>290</v>
      </c>
      <c r="AZ303" s="11">
        <f t="shared" si="52"/>
        <v>0</v>
      </c>
      <c r="BA303" s="11">
        <v>290</v>
      </c>
      <c r="BB303" s="45" t="s">
        <v>1656</v>
      </c>
      <c r="BC303" s="45">
        <v>8</v>
      </c>
      <c r="BD303" s="46">
        <v>3.0000000000000001E-3</v>
      </c>
      <c r="BE303" s="38">
        <f t="shared" si="47"/>
        <v>0</v>
      </c>
      <c r="BF303" s="68">
        <f t="shared" si="53"/>
        <v>0</v>
      </c>
      <c r="BG303" s="44">
        <f>SUM(BF$14:BF303)</f>
        <v>4</v>
      </c>
      <c r="BH303" s="11">
        <f t="shared" si="54"/>
        <v>0</v>
      </c>
      <c r="BI303" s="11">
        <f t="shared" si="55"/>
        <v>290</v>
      </c>
      <c r="BT303" s="74">
        <v>259</v>
      </c>
      <c r="BU303" s="74" t="s">
        <v>2420</v>
      </c>
      <c r="BV303" s="71" t="s">
        <v>2397</v>
      </c>
    </row>
    <row r="304" spans="1:7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AP304" s="68">
        <f t="shared" si="48"/>
        <v>0</v>
      </c>
      <c r="AQ304" s="68">
        <v>291</v>
      </c>
      <c r="AR304" s="41" t="s">
        <v>693</v>
      </c>
      <c r="AS304" s="42">
        <v>4</v>
      </c>
      <c r="AT304" s="43">
        <v>1.1999999999999999E-3</v>
      </c>
      <c r="AU304" s="38">
        <f t="shared" si="46"/>
        <v>0</v>
      </c>
      <c r="AV304" s="68">
        <f t="shared" si="49"/>
        <v>0</v>
      </c>
      <c r="AW304" s="44">
        <f>SUM(AV$14:AV304)</f>
        <v>0</v>
      </c>
      <c r="AX304" s="11">
        <f t="shared" si="50"/>
        <v>0</v>
      </c>
      <c r="AY304" s="11">
        <f t="shared" si="51"/>
        <v>291</v>
      </c>
      <c r="AZ304" s="11">
        <f t="shared" si="52"/>
        <v>0</v>
      </c>
      <c r="BA304" s="11">
        <v>291</v>
      </c>
      <c r="BB304" s="45" t="s">
        <v>1657</v>
      </c>
      <c r="BC304" s="45">
        <v>4</v>
      </c>
      <c r="BD304" s="46">
        <v>1.1999999999999999E-3</v>
      </c>
      <c r="BE304" s="38">
        <f t="shared" si="47"/>
        <v>0</v>
      </c>
      <c r="BF304" s="68">
        <f t="shared" si="53"/>
        <v>0</v>
      </c>
      <c r="BG304" s="44">
        <f>SUM(BF$14:BF304)</f>
        <v>4</v>
      </c>
      <c r="BH304" s="11">
        <f t="shared" si="54"/>
        <v>0</v>
      </c>
      <c r="BI304" s="11">
        <f t="shared" si="55"/>
        <v>291</v>
      </c>
      <c r="BT304" s="74">
        <v>260</v>
      </c>
      <c r="BU304" s="74" t="s">
        <v>669</v>
      </c>
      <c r="BV304" s="69" t="s">
        <v>2397</v>
      </c>
    </row>
    <row r="305" spans="1:7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AP305" s="68">
        <f t="shared" si="48"/>
        <v>0</v>
      </c>
      <c r="AQ305" s="68">
        <v>292</v>
      </c>
      <c r="AR305" s="41" t="s">
        <v>694</v>
      </c>
      <c r="AS305" s="42">
        <v>6</v>
      </c>
      <c r="AT305" s="43">
        <v>2E-3</v>
      </c>
      <c r="AU305" s="38">
        <f t="shared" si="46"/>
        <v>0</v>
      </c>
      <c r="AV305" s="68">
        <f t="shared" si="49"/>
        <v>0</v>
      </c>
      <c r="AW305" s="44">
        <f>SUM(AV$14:AV305)</f>
        <v>0</v>
      </c>
      <c r="AX305" s="11">
        <f t="shared" si="50"/>
        <v>0</v>
      </c>
      <c r="AY305" s="11">
        <f t="shared" si="51"/>
        <v>292</v>
      </c>
      <c r="AZ305" s="11">
        <f t="shared" si="52"/>
        <v>0</v>
      </c>
      <c r="BA305" s="11">
        <v>292</v>
      </c>
      <c r="BB305" s="45" t="s">
        <v>1658</v>
      </c>
      <c r="BC305" s="45">
        <v>6</v>
      </c>
      <c r="BD305" s="46">
        <v>2E-3</v>
      </c>
      <c r="BE305" s="38">
        <f t="shared" si="47"/>
        <v>0</v>
      </c>
      <c r="BF305" s="68">
        <f t="shared" si="53"/>
        <v>0</v>
      </c>
      <c r="BG305" s="44">
        <f>SUM(BF$14:BF305)</f>
        <v>4</v>
      </c>
      <c r="BH305" s="11">
        <f t="shared" si="54"/>
        <v>0</v>
      </c>
      <c r="BI305" s="11">
        <f t="shared" si="55"/>
        <v>292</v>
      </c>
      <c r="BT305" s="74">
        <v>261</v>
      </c>
      <c r="BU305" s="74" t="s">
        <v>670</v>
      </c>
      <c r="BV305" s="69" t="s">
        <v>2398</v>
      </c>
    </row>
    <row r="306" spans="1:7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AP306" s="68">
        <f t="shared" si="48"/>
        <v>0</v>
      </c>
      <c r="AQ306" s="68">
        <v>293</v>
      </c>
      <c r="AR306" s="41" t="s">
        <v>695</v>
      </c>
      <c r="AS306" s="42">
        <v>5</v>
      </c>
      <c r="AT306" s="43">
        <v>1.6000000000000001E-3</v>
      </c>
      <c r="AU306" s="38">
        <f t="shared" si="46"/>
        <v>0</v>
      </c>
      <c r="AV306" s="68">
        <f t="shared" si="49"/>
        <v>0</v>
      </c>
      <c r="AW306" s="44">
        <f>SUM(AV$14:AV306)</f>
        <v>0</v>
      </c>
      <c r="AX306" s="11">
        <f t="shared" si="50"/>
        <v>0</v>
      </c>
      <c r="AY306" s="11">
        <f t="shared" si="51"/>
        <v>293</v>
      </c>
      <c r="AZ306" s="11">
        <f t="shared" si="52"/>
        <v>0</v>
      </c>
      <c r="BA306" s="11">
        <v>293</v>
      </c>
      <c r="BB306" s="45" t="s">
        <v>1659</v>
      </c>
      <c r="BC306" s="45">
        <v>5</v>
      </c>
      <c r="BD306" s="46">
        <v>1.6000000000000001E-3</v>
      </c>
      <c r="BE306" s="38">
        <f t="shared" si="47"/>
        <v>0</v>
      </c>
      <c r="BF306" s="68">
        <f t="shared" si="53"/>
        <v>0</v>
      </c>
      <c r="BG306" s="44">
        <f>SUM(BF$14:BF306)</f>
        <v>4</v>
      </c>
      <c r="BH306" s="11">
        <f t="shared" si="54"/>
        <v>0</v>
      </c>
      <c r="BI306" s="11">
        <f t="shared" si="55"/>
        <v>293</v>
      </c>
      <c r="BT306" s="74">
        <v>262</v>
      </c>
      <c r="BU306" s="74" t="s">
        <v>671</v>
      </c>
      <c r="BV306" s="69" t="s">
        <v>2398</v>
      </c>
    </row>
    <row r="307" spans="1:7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AP307" s="68">
        <f t="shared" si="48"/>
        <v>0</v>
      </c>
      <c r="AQ307" s="68">
        <v>294</v>
      </c>
      <c r="AR307" s="41" t="s">
        <v>696</v>
      </c>
      <c r="AS307" s="42">
        <v>5</v>
      </c>
      <c r="AT307" s="43">
        <v>1.6000000000000001E-3</v>
      </c>
      <c r="AU307" s="38">
        <f t="shared" si="46"/>
        <v>0</v>
      </c>
      <c r="AV307" s="68">
        <f t="shared" si="49"/>
        <v>0</v>
      </c>
      <c r="AW307" s="44">
        <f>SUM(AV$14:AV307)</f>
        <v>0</v>
      </c>
      <c r="AX307" s="11">
        <f t="shared" si="50"/>
        <v>0</v>
      </c>
      <c r="AY307" s="11">
        <f t="shared" si="51"/>
        <v>294</v>
      </c>
      <c r="AZ307" s="11">
        <f t="shared" si="52"/>
        <v>0</v>
      </c>
      <c r="BA307" s="11">
        <v>294</v>
      </c>
      <c r="BB307" s="45" t="s">
        <v>1660</v>
      </c>
      <c r="BC307" s="45">
        <v>5</v>
      </c>
      <c r="BD307" s="46">
        <v>1.6000000000000001E-3</v>
      </c>
      <c r="BE307" s="38">
        <f t="shared" si="47"/>
        <v>0</v>
      </c>
      <c r="BF307" s="68">
        <f t="shared" si="53"/>
        <v>0</v>
      </c>
      <c r="BG307" s="44">
        <f>SUM(BF$14:BF307)</f>
        <v>4</v>
      </c>
      <c r="BH307" s="11">
        <f t="shared" si="54"/>
        <v>0</v>
      </c>
      <c r="BI307" s="11">
        <f t="shared" si="55"/>
        <v>294</v>
      </c>
      <c r="BT307" s="74">
        <v>263</v>
      </c>
      <c r="BU307" s="74" t="s">
        <v>672</v>
      </c>
      <c r="BV307" s="69" t="s">
        <v>2400</v>
      </c>
    </row>
    <row r="308" spans="1:7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AP308" s="68">
        <f t="shared" si="48"/>
        <v>0</v>
      </c>
      <c r="AQ308" s="68">
        <v>295</v>
      </c>
      <c r="AR308" s="41" t="s">
        <v>697</v>
      </c>
      <c r="AS308" s="42">
        <v>5</v>
      </c>
      <c r="AT308" s="43">
        <v>1.6000000000000001E-3</v>
      </c>
      <c r="AU308" s="38">
        <f t="shared" si="46"/>
        <v>0</v>
      </c>
      <c r="AV308" s="68">
        <f t="shared" si="49"/>
        <v>0</v>
      </c>
      <c r="AW308" s="44">
        <f>SUM(AV$14:AV308)</f>
        <v>0</v>
      </c>
      <c r="AX308" s="11">
        <f t="shared" si="50"/>
        <v>0</v>
      </c>
      <c r="AY308" s="11">
        <f t="shared" si="51"/>
        <v>295</v>
      </c>
      <c r="AZ308" s="11">
        <f t="shared" si="52"/>
        <v>0</v>
      </c>
      <c r="BA308" s="11">
        <v>295</v>
      </c>
      <c r="BB308" s="45" t="s">
        <v>1661</v>
      </c>
      <c r="BC308" s="45">
        <v>5</v>
      </c>
      <c r="BD308" s="46">
        <v>1.6000000000000001E-3</v>
      </c>
      <c r="BE308" s="38">
        <f t="shared" si="47"/>
        <v>0</v>
      </c>
      <c r="BF308" s="68">
        <f t="shared" si="53"/>
        <v>0</v>
      </c>
      <c r="BG308" s="44">
        <f>SUM(BF$14:BF308)</f>
        <v>4</v>
      </c>
      <c r="BH308" s="11">
        <f t="shared" si="54"/>
        <v>0</v>
      </c>
      <c r="BI308" s="11">
        <f t="shared" si="55"/>
        <v>295</v>
      </c>
      <c r="BT308" s="74">
        <v>264</v>
      </c>
      <c r="BU308" s="74" t="s">
        <v>673</v>
      </c>
      <c r="BV308" s="69" t="s">
        <v>2398</v>
      </c>
    </row>
    <row r="309" spans="1:7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AP309" s="68">
        <f t="shared" si="48"/>
        <v>0</v>
      </c>
      <c r="AQ309" s="68">
        <v>296</v>
      </c>
      <c r="AR309" s="41" t="s">
        <v>698</v>
      </c>
      <c r="AS309" s="42">
        <v>5</v>
      </c>
      <c r="AT309" s="43">
        <v>1.6000000000000001E-3</v>
      </c>
      <c r="AU309" s="38">
        <f t="shared" si="46"/>
        <v>0</v>
      </c>
      <c r="AV309" s="68">
        <f t="shared" si="49"/>
        <v>0</v>
      </c>
      <c r="AW309" s="44">
        <f>SUM(AV$14:AV309)</f>
        <v>0</v>
      </c>
      <c r="AX309" s="11">
        <f t="shared" si="50"/>
        <v>0</v>
      </c>
      <c r="AY309" s="11">
        <f t="shared" si="51"/>
        <v>296</v>
      </c>
      <c r="AZ309" s="11">
        <f t="shared" si="52"/>
        <v>0</v>
      </c>
      <c r="BA309" s="11">
        <v>296</v>
      </c>
      <c r="BB309" s="45" t="s">
        <v>1662</v>
      </c>
      <c r="BC309" s="45">
        <v>5</v>
      </c>
      <c r="BD309" s="46">
        <v>1.6000000000000001E-3</v>
      </c>
      <c r="BE309" s="38">
        <f t="shared" si="47"/>
        <v>0</v>
      </c>
      <c r="BF309" s="68">
        <f t="shared" si="53"/>
        <v>0</v>
      </c>
      <c r="BG309" s="44">
        <f>SUM(BF$14:BF309)</f>
        <v>4</v>
      </c>
      <c r="BH309" s="11">
        <f t="shared" si="54"/>
        <v>0</v>
      </c>
      <c r="BI309" s="11">
        <f t="shared" si="55"/>
        <v>296</v>
      </c>
      <c r="BT309" s="74">
        <v>265</v>
      </c>
      <c r="BU309" s="74" t="s">
        <v>674</v>
      </c>
      <c r="BV309" s="69" t="s">
        <v>2398</v>
      </c>
    </row>
    <row r="310" spans="1:7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AP310" s="68">
        <f t="shared" si="48"/>
        <v>0</v>
      </c>
      <c r="AQ310" s="68">
        <v>297</v>
      </c>
      <c r="AR310" s="41" t="s">
        <v>286</v>
      </c>
      <c r="AS310" s="42">
        <v>5</v>
      </c>
      <c r="AT310" s="43">
        <v>1.6000000000000001E-3</v>
      </c>
      <c r="AU310" s="38">
        <f t="shared" si="46"/>
        <v>0</v>
      </c>
      <c r="AV310" s="68">
        <f t="shared" si="49"/>
        <v>0</v>
      </c>
      <c r="AW310" s="44">
        <f>SUM(AV$14:AV310)</f>
        <v>0</v>
      </c>
      <c r="AX310" s="11">
        <f t="shared" si="50"/>
        <v>0</v>
      </c>
      <c r="AY310" s="11">
        <f t="shared" si="51"/>
        <v>297</v>
      </c>
      <c r="AZ310" s="11">
        <f t="shared" si="52"/>
        <v>0</v>
      </c>
      <c r="BA310" s="11">
        <v>297</v>
      </c>
      <c r="BB310" s="45" t="s">
        <v>1663</v>
      </c>
      <c r="BC310" s="45">
        <v>5</v>
      </c>
      <c r="BD310" s="46">
        <v>1.6000000000000001E-3</v>
      </c>
      <c r="BE310" s="38">
        <f t="shared" si="47"/>
        <v>0</v>
      </c>
      <c r="BF310" s="68">
        <f t="shared" si="53"/>
        <v>0</v>
      </c>
      <c r="BG310" s="44">
        <f>SUM(BF$14:BF310)</f>
        <v>4</v>
      </c>
      <c r="BH310" s="11">
        <f t="shared" si="54"/>
        <v>0</v>
      </c>
      <c r="BI310" s="11">
        <f t="shared" si="55"/>
        <v>297</v>
      </c>
      <c r="BT310" s="74">
        <v>266</v>
      </c>
      <c r="BU310" s="74" t="s">
        <v>675</v>
      </c>
      <c r="BV310" s="69" t="s">
        <v>2400</v>
      </c>
    </row>
    <row r="311" spans="1:7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AP311" s="68">
        <f t="shared" si="48"/>
        <v>0</v>
      </c>
      <c r="AQ311" s="68">
        <v>298</v>
      </c>
      <c r="AR311" s="41" t="s">
        <v>699</v>
      </c>
      <c r="AS311" s="42">
        <v>4</v>
      </c>
      <c r="AT311" s="43">
        <v>1.1999999999999999E-3</v>
      </c>
      <c r="AU311" s="38">
        <f t="shared" si="46"/>
        <v>0</v>
      </c>
      <c r="AV311" s="68">
        <f t="shared" si="49"/>
        <v>0</v>
      </c>
      <c r="AW311" s="44">
        <f>SUM(AV$14:AV311)</f>
        <v>0</v>
      </c>
      <c r="AX311" s="11">
        <f t="shared" si="50"/>
        <v>0</v>
      </c>
      <c r="AY311" s="11">
        <f t="shared" si="51"/>
        <v>298</v>
      </c>
      <c r="AZ311" s="11">
        <f t="shared" si="52"/>
        <v>0</v>
      </c>
      <c r="BA311" s="11">
        <v>298</v>
      </c>
      <c r="BB311" s="45" t="s">
        <v>1664</v>
      </c>
      <c r="BC311" s="45">
        <v>4</v>
      </c>
      <c r="BD311" s="46">
        <v>1.1999999999999999E-3</v>
      </c>
      <c r="BE311" s="38">
        <f t="shared" si="47"/>
        <v>0</v>
      </c>
      <c r="BF311" s="68">
        <f t="shared" si="53"/>
        <v>0</v>
      </c>
      <c r="BG311" s="44">
        <f>SUM(BF$14:BF311)</f>
        <v>4</v>
      </c>
      <c r="BH311" s="11">
        <f t="shared" si="54"/>
        <v>0</v>
      </c>
      <c r="BI311" s="11">
        <f t="shared" si="55"/>
        <v>298</v>
      </c>
      <c r="BT311" s="74">
        <v>267</v>
      </c>
      <c r="BU311" s="74" t="s">
        <v>676</v>
      </c>
      <c r="BV311" s="69" t="s">
        <v>2398</v>
      </c>
    </row>
    <row r="312" spans="1:7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AP312" s="68">
        <f t="shared" si="48"/>
        <v>0</v>
      </c>
      <c r="AQ312" s="68">
        <v>299</v>
      </c>
      <c r="AR312" s="41" t="s">
        <v>700</v>
      </c>
      <c r="AS312" s="42">
        <v>4</v>
      </c>
      <c r="AT312" s="43">
        <v>1.1999999999999999E-3</v>
      </c>
      <c r="AU312" s="38">
        <f t="shared" si="46"/>
        <v>0</v>
      </c>
      <c r="AV312" s="68">
        <f t="shared" si="49"/>
        <v>0</v>
      </c>
      <c r="AW312" s="44">
        <f>SUM(AV$14:AV312)</f>
        <v>0</v>
      </c>
      <c r="AX312" s="11">
        <f t="shared" si="50"/>
        <v>0</v>
      </c>
      <c r="AY312" s="11">
        <f t="shared" si="51"/>
        <v>299</v>
      </c>
      <c r="AZ312" s="11">
        <f t="shared" si="52"/>
        <v>0</v>
      </c>
      <c r="BA312" s="11">
        <v>299</v>
      </c>
      <c r="BB312" s="45" t="s">
        <v>1665</v>
      </c>
      <c r="BC312" s="45">
        <v>4</v>
      </c>
      <c r="BD312" s="46">
        <v>1.1999999999999999E-3</v>
      </c>
      <c r="BE312" s="38">
        <f t="shared" si="47"/>
        <v>0</v>
      </c>
      <c r="BF312" s="68">
        <f t="shared" si="53"/>
        <v>0</v>
      </c>
      <c r="BG312" s="44">
        <f>SUM(BF$14:BF312)</f>
        <v>4</v>
      </c>
      <c r="BH312" s="11">
        <f t="shared" si="54"/>
        <v>0</v>
      </c>
      <c r="BI312" s="11">
        <f t="shared" si="55"/>
        <v>299</v>
      </c>
      <c r="BT312" s="74">
        <v>268</v>
      </c>
      <c r="BU312" s="74" t="s">
        <v>174</v>
      </c>
      <c r="BV312" s="69" t="s">
        <v>2398</v>
      </c>
    </row>
    <row r="313" spans="1:7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AP313" s="68">
        <f t="shared" si="48"/>
        <v>0</v>
      </c>
      <c r="AQ313" s="68">
        <v>300</v>
      </c>
      <c r="AR313" s="41" t="s">
        <v>701</v>
      </c>
      <c r="AS313" s="42">
        <v>3</v>
      </c>
      <c r="AT313" s="43">
        <v>8.0000000000000004E-4</v>
      </c>
      <c r="AU313" s="38">
        <f t="shared" si="46"/>
        <v>0</v>
      </c>
      <c r="AV313" s="68">
        <f t="shared" si="49"/>
        <v>0</v>
      </c>
      <c r="AW313" s="44">
        <f>SUM(AV$14:AV313)</f>
        <v>0</v>
      </c>
      <c r="AX313" s="11">
        <f t="shared" si="50"/>
        <v>0</v>
      </c>
      <c r="AY313" s="11">
        <f t="shared" si="51"/>
        <v>300</v>
      </c>
      <c r="AZ313" s="11">
        <f t="shared" si="52"/>
        <v>0</v>
      </c>
      <c r="BA313" s="11">
        <v>300</v>
      </c>
      <c r="BB313" s="45" t="s">
        <v>1666</v>
      </c>
      <c r="BC313" s="45">
        <v>3</v>
      </c>
      <c r="BD313" s="46">
        <v>8.0000000000000004E-4</v>
      </c>
      <c r="BE313" s="38">
        <f t="shared" si="47"/>
        <v>0</v>
      </c>
      <c r="BF313" s="68">
        <f t="shared" si="53"/>
        <v>0</v>
      </c>
      <c r="BG313" s="44">
        <f>SUM(BF$14:BF313)</f>
        <v>4</v>
      </c>
      <c r="BH313" s="11">
        <f t="shared" si="54"/>
        <v>0</v>
      </c>
      <c r="BI313" s="11">
        <f t="shared" si="55"/>
        <v>300</v>
      </c>
      <c r="BT313" s="74">
        <v>269</v>
      </c>
      <c r="BU313" s="74" t="s">
        <v>677</v>
      </c>
      <c r="BV313" s="69" t="s">
        <v>2398</v>
      </c>
    </row>
    <row r="314" spans="1:7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AP314" s="68">
        <f t="shared" si="48"/>
        <v>0</v>
      </c>
      <c r="AQ314" s="68">
        <v>301</v>
      </c>
      <c r="AR314" s="41" t="s">
        <v>702</v>
      </c>
      <c r="AS314" s="42">
        <v>5</v>
      </c>
      <c r="AT314" s="43">
        <v>1.6000000000000001E-3</v>
      </c>
      <c r="AU314" s="38">
        <f t="shared" si="46"/>
        <v>0</v>
      </c>
      <c r="AV314" s="68">
        <f t="shared" si="49"/>
        <v>0</v>
      </c>
      <c r="AW314" s="44">
        <f>SUM(AV$14:AV314)</f>
        <v>0</v>
      </c>
      <c r="AX314" s="11">
        <f t="shared" si="50"/>
        <v>0</v>
      </c>
      <c r="AY314" s="11">
        <f t="shared" si="51"/>
        <v>301</v>
      </c>
      <c r="AZ314" s="11">
        <f t="shared" si="52"/>
        <v>0</v>
      </c>
      <c r="BA314" s="11">
        <v>301</v>
      </c>
      <c r="BB314" s="45" t="s">
        <v>1667</v>
      </c>
      <c r="BC314" s="45">
        <v>5</v>
      </c>
      <c r="BD314" s="46">
        <v>1.6000000000000001E-3</v>
      </c>
      <c r="BE314" s="38">
        <f t="shared" si="47"/>
        <v>0</v>
      </c>
      <c r="BF314" s="68">
        <f t="shared" si="53"/>
        <v>0</v>
      </c>
      <c r="BG314" s="44">
        <f>SUM(BF$14:BF314)</f>
        <v>4</v>
      </c>
      <c r="BH314" s="11">
        <f t="shared" si="54"/>
        <v>0</v>
      </c>
      <c r="BI314" s="11">
        <f t="shared" si="55"/>
        <v>301</v>
      </c>
      <c r="BT314" s="74">
        <v>270</v>
      </c>
      <c r="BU314" s="74" t="s">
        <v>678</v>
      </c>
      <c r="BV314" s="69" t="s">
        <v>2398</v>
      </c>
    </row>
    <row r="315" spans="1:7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AP315" s="68">
        <f t="shared" si="48"/>
        <v>0</v>
      </c>
      <c r="AQ315" s="68">
        <v>302</v>
      </c>
      <c r="AR315" s="41" t="s">
        <v>703</v>
      </c>
      <c r="AS315" s="42">
        <v>4</v>
      </c>
      <c r="AT315" s="43">
        <v>1.1999999999999999E-3</v>
      </c>
      <c r="AU315" s="38">
        <f t="shared" si="46"/>
        <v>0</v>
      </c>
      <c r="AV315" s="68">
        <f t="shared" si="49"/>
        <v>0</v>
      </c>
      <c r="AW315" s="44">
        <f>SUM(AV$14:AV315)</f>
        <v>0</v>
      </c>
      <c r="AX315" s="11">
        <f t="shared" si="50"/>
        <v>0</v>
      </c>
      <c r="AY315" s="11">
        <f t="shared" si="51"/>
        <v>302</v>
      </c>
      <c r="AZ315" s="11">
        <f t="shared" si="52"/>
        <v>0</v>
      </c>
      <c r="BA315" s="11">
        <v>302</v>
      </c>
      <c r="BB315" s="45" t="s">
        <v>1668</v>
      </c>
      <c r="BC315" s="45">
        <v>4</v>
      </c>
      <c r="BD315" s="46">
        <v>1.1999999999999999E-3</v>
      </c>
      <c r="BE315" s="38">
        <f t="shared" si="47"/>
        <v>0</v>
      </c>
      <c r="BF315" s="68">
        <f t="shared" si="53"/>
        <v>0</v>
      </c>
      <c r="BG315" s="44">
        <f>SUM(BF$14:BF315)</f>
        <v>4</v>
      </c>
      <c r="BH315" s="11">
        <f t="shared" si="54"/>
        <v>0</v>
      </c>
      <c r="BI315" s="11">
        <f t="shared" si="55"/>
        <v>302</v>
      </c>
      <c r="BT315" s="74">
        <v>271</v>
      </c>
      <c r="BU315" s="74" t="s">
        <v>175</v>
      </c>
      <c r="BV315" s="69" t="s">
        <v>2398</v>
      </c>
    </row>
    <row r="316" spans="1:7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AP316" s="68">
        <f t="shared" si="48"/>
        <v>0</v>
      </c>
      <c r="AQ316" s="68">
        <v>303</v>
      </c>
      <c r="AR316" s="41" t="s">
        <v>704</v>
      </c>
      <c r="AS316" s="42">
        <v>4</v>
      </c>
      <c r="AT316" s="43">
        <v>1.1999999999999999E-3</v>
      </c>
      <c r="AU316" s="38">
        <f t="shared" si="46"/>
        <v>0</v>
      </c>
      <c r="AV316" s="68">
        <f t="shared" si="49"/>
        <v>0</v>
      </c>
      <c r="AW316" s="44">
        <f>SUM(AV$14:AV316)</f>
        <v>0</v>
      </c>
      <c r="AX316" s="11">
        <f t="shared" si="50"/>
        <v>0</v>
      </c>
      <c r="AY316" s="11">
        <f t="shared" si="51"/>
        <v>303</v>
      </c>
      <c r="AZ316" s="11">
        <f t="shared" si="52"/>
        <v>0</v>
      </c>
      <c r="BA316" s="11">
        <v>303</v>
      </c>
      <c r="BB316" s="45" t="s">
        <v>1669</v>
      </c>
      <c r="BC316" s="45">
        <v>4</v>
      </c>
      <c r="BD316" s="46">
        <v>1.1999999999999999E-3</v>
      </c>
      <c r="BE316" s="38">
        <f t="shared" si="47"/>
        <v>0</v>
      </c>
      <c r="BF316" s="68">
        <f t="shared" si="53"/>
        <v>0</v>
      </c>
      <c r="BG316" s="44">
        <f>SUM(BF$14:BF316)</f>
        <v>4</v>
      </c>
      <c r="BH316" s="11">
        <f t="shared" si="54"/>
        <v>0</v>
      </c>
      <c r="BI316" s="11">
        <f t="shared" si="55"/>
        <v>303</v>
      </c>
      <c r="BT316" s="74">
        <v>272</v>
      </c>
      <c r="BU316" s="74" t="s">
        <v>679</v>
      </c>
      <c r="BV316" s="69" t="s">
        <v>2398</v>
      </c>
    </row>
    <row r="317" spans="1:7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AP317" s="68">
        <f t="shared" si="48"/>
        <v>0</v>
      </c>
      <c r="AQ317" s="68">
        <v>304</v>
      </c>
      <c r="AR317" s="41" t="s">
        <v>705</v>
      </c>
      <c r="AS317" s="42">
        <v>5</v>
      </c>
      <c r="AT317" s="43">
        <v>1.6000000000000001E-3</v>
      </c>
      <c r="AU317" s="38">
        <f t="shared" si="46"/>
        <v>0</v>
      </c>
      <c r="AV317" s="68">
        <f t="shared" si="49"/>
        <v>0</v>
      </c>
      <c r="AW317" s="44">
        <f>SUM(AV$14:AV317)</f>
        <v>0</v>
      </c>
      <c r="AX317" s="11">
        <f t="shared" si="50"/>
        <v>0</v>
      </c>
      <c r="AY317" s="11">
        <f t="shared" si="51"/>
        <v>304</v>
      </c>
      <c r="AZ317" s="11">
        <f t="shared" si="52"/>
        <v>0</v>
      </c>
      <c r="BA317" s="11">
        <v>304</v>
      </c>
      <c r="BB317" s="45" t="s">
        <v>1670</v>
      </c>
      <c r="BC317" s="45">
        <v>5</v>
      </c>
      <c r="BD317" s="46">
        <v>1.6000000000000001E-3</v>
      </c>
      <c r="BE317" s="38">
        <f t="shared" si="47"/>
        <v>0</v>
      </c>
      <c r="BF317" s="68">
        <f t="shared" si="53"/>
        <v>0</v>
      </c>
      <c r="BG317" s="44">
        <f>SUM(BF$14:BF317)</f>
        <v>4</v>
      </c>
      <c r="BH317" s="11">
        <f t="shared" si="54"/>
        <v>0</v>
      </c>
      <c r="BI317" s="11">
        <f t="shared" si="55"/>
        <v>304</v>
      </c>
      <c r="BT317" s="74">
        <v>273</v>
      </c>
      <c r="BU317" s="74" t="s">
        <v>176</v>
      </c>
      <c r="BV317" s="69" t="s">
        <v>2390</v>
      </c>
    </row>
    <row r="318" spans="1:7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AP318" s="68">
        <f t="shared" si="48"/>
        <v>0</v>
      </c>
      <c r="AQ318" s="68">
        <v>305</v>
      </c>
      <c r="AR318" s="41" t="s">
        <v>706</v>
      </c>
      <c r="AS318" s="42">
        <v>3</v>
      </c>
      <c r="AT318" s="43">
        <v>8.0000000000000004E-4</v>
      </c>
      <c r="AU318" s="38">
        <f t="shared" si="46"/>
        <v>0</v>
      </c>
      <c r="AV318" s="68">
        <f t="shared" si="49"/>
        <v>0</v>
      </c>
      <c r="AW318" s="44">
        <f>SUM(AV$14:AV318)</f>
        <v>0</v>
      </c>
      <c r="AX318" s="11">
        <f t="shared" si="50"/>
        <v>0</v>
      </c>
      <c r="AY318" s="11">
        <f t="shared" si="51"/>
        <v>305</v>
      </c>
      <c r="AZ318" s="11">
        <f t="shared" si="52"/>
        <v>0</v>
      </c>
      <c r="BA318" s="11">
        <v>305</v>
      </c>
      <c r="BB318" s="45" t="s">
        <v>1671</v>
      </c>
      <c r="BC318" s="45">
        <v>3</v>
      </c>
      <c r="BD318" s="46">
        <v>8.0000000000000004E-4</v>
      </c>
      <c r="BE318" s="38">
        <f t="shared" si="47"/>
        <v>0</v>
      </c>
      <c r="BF318" s="68">
        <f t="shared" si="53"/>
        <v>0</v>
      </c>
      <c r="BG318" s="44">
        <f>SUM(BF$14:BF318)</f>
        <v>4</v>
      </c>
      <c r="BH318" s="11">
        <f t="shared" si="54"/>
        <v>0</v>
      </c>
      <c r="BI318" s="11">
        <f t="shared" si="55"/>
        <v>305</v>
      </c>
      <c r="BT318" s="74">
        <v>274</v>
      </c>
      <c r="BU318" s="74" t="s">
        <v>680</v>
      </c>
      <c r="BV318" s="69" t="s">
        <v>2398</v>
      </c>
    </row>
    <row r="319" spans="1:7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AP319" s="68">
        <f t="shared" si="48"/>
        <v>0</v>
      </c>
      <c r="AQ319" s="68">
        <v>306</v>
      </c>
      <c r="AR319" s="41" t="s">
        <v>707</v>
      </c>
      <c r="AS319" s="42">
        <v>4</v>
      </c>
      <c r="AT319" s="43">
        <v>1.1999999999999999E-3</v>
      </c>
      <c r="AU319" s="38">
        <f t="shared" si="46"/>
        <v>0</v>
      </c>
      <c r="AV319" s="68">
        <f t="shared" si="49"/>
        <v>0</v>
      </c>
      <c r="AW319" s="44">
        <f>SUM(AV$14:AV319)</f>
        <v>0</v>
      </c>
      <c r="AX319" s="11">
        <f t="shared" si="50"/>
        <v>0</v>
      </c>
      <c r="AY319" s="11">
        <f t="shared" si="51"/>
        <v>306</v>
      </c>
      <c r="AZ319" s="11">
        <f t="shared" si="52"/>
        <v>0</v>
      </c>
      <c r="BA319" s="11">
        <v>306</v>
      </c>
      <c r="BB319" s="45" t="s">
        <v>1672</v>
      </c>
      <c r="BC319" s="45">
        <v>4</v>
      </c>
      <c r="BD319" s="46">
        <v>1.1999999999999999E-3</v>
      </c>
      <c r="BE319" s="38">
        <f t="shared" si="47"/>
        <v>0</v>
      </c>
      <c r="BF319" s="68">
        <f t="shared" si="53"/>
        <v>0</v>
      </c>
      <c r="BG319" s="44">
        <f>SUM(BF$14:BF319)</f>
        <v>4</v>
      </c>
      <c r="BH319" s="11">
        <f t="shared" si="54"/>
        <v>0</v>
      </c>
      <c r="BI319" s="11">
        <f t="shared" si="55"/>
        <v>306</v>
      </c>
      <c r="BT319" s="74">
        <v>275</v>
      </c>
      <c r="BU319" s="74" t="s">
        <v>681</v>
      </c>
      <c r="BV319" s="69" t="s">
        <v>2398</v>
      </c>
    </row>
    <row r="320" spans="1:7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AP320" s="68">
        <f t="shared" si="48"/>
        <v>0</v>
      </c>
      <c r="AQ320" s="68">
        <v>307</v>
      </c>
      <c r="AR320" s="41" t="s">
        <v>708</v>
      </c>
      <c r="AS320" s="42">
        <v>7</v>
      </c>
      <c r="AT320" s="43">
        <v>2.5000000000000001E-3</v>
      </c>
      <c r="AU320" s="38">
        <f t="shared" si="46"/>
        <v>0</v>
      </c>
      <c r="AV320" s="68">
        <f t="shared" si="49"/>
        <v>0</v>
      </c>
      <c r="AW320" s="44">
        <f>SUM(AV$14:AV320)</f>
        <v>0</v>
      </c>
      <c r="AX320" s="11">
        <f t="shared" si="50"/>
        <v>0</v>
      </c>
      <c r="AY320" s="11">
        <f t="shared" si="51"/>
        <v>307</v>
      </c>
      <c r="AZ320" s="11">
        <f t="shared" si="52"/>
        <v>0</v>
      </c>
      <c r="BA320" s="11">
        <v>307</v>
      </c>
      <c r="BB320" s="45" t="s">
        <v>1673</v>
      </c>
      <c r="BC320" s="45">
        <v>7</v>
      </c>
      <c r="BD320" s="46">
        <v>2.5000000000000001E-3</v>
      </c>
      <c r="BE320" s="38">
        <f t="shared" si="47"/>
        <v>0</v>
      </c>
      <c r="BF320" s="68">
        <f t="shared" si="53"/>
        <v>0</v>
      </c>
      <c r="BG320" s="44">
        <f>SUM(BF$14:BF320)</f>
        <v>4</v>
      </c>
      <c r="BH320" s="11">
        <f t="shared" si="54"/>
        <v>0</v>
      </c>
      <c r="BI320" s="11">
        <f t="shared" si="55"/>
        <v>307</v>
      </c>
      <c r="BT320" s="74">
        <v>276</v>
      </c>
      <c r="BU320" s="74" t="s">
        <v>682</v>
      </c>
      <c r="BV320" s="69" t="s">
        <v>2409</v>
      </c>
    </row>
    <row r="321" spans="1:7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AP321" s="68">
        <f t="shared" si="48"/>
        <v>0</v>
      </c>
      <c r="AQ321" s="68">
        <v>308</v>
      </c>
      <c r="AR321" s="41" t="s">
        <v>180</v>
      </c>
      <c r="AS321" s="42">
        <v>5</v>
      </c>
      <c r="AT321" s="43">
        <v>1.6000000000000001E-3</v>
      </c>
      <c r="AU321" s="38">
        <f t="shared" si="46"/>
        <v>0</v>
      </c>
      <c r="AV321" s="68">
        <f t="shared" si="49"/>
        <v>0</v>
      </c>
      <c r="AW321" s="44">
        <f>SUM(AV$14:AV321)</f>
        <v>0</v>
      </c>
      <c r="AX321" s="11">
        <f t="shared" si="50"/>
        <v>0</v>
      </c>
      <c r="AY321" s="11">
        <f t="shared" si="51"/>
        <v>308</v>
      </c>
      <c r="AZ321" s="11">
        <f t="shared" si="52"/>
        <v>0</v>
      </c>
      <c r="BA321" s="11">
        <v>308</v>
      </c>
      <c r="BB321" s="45" t="s">
        <v>180</v>
      </c>
      <c r="BC321" s="45">
        <v>5</v>
      </c>
      <c r="BD321" s="46">
        <v>1.6000000000000001E-3</v>
      </c>
      <c r="BE321" s="38">
        <f t="shared" si="47"/>
        <v>0</v>
      </c>
      <c r="BF321" s="68">
        <f t="shared" si="53"/>
        <v>0</v>
      </c>
      <c r="BG321" s="44">
        <f>SUM(BF$14:BF321)</f>
        <v>4</v>
      </c>
      <c r="BH321" s="11">
        <f t="shared" si="54"/>
        <v>0</v>
      </c>
      <c r="BI321" s="11">
        <f t="shared" si="55"/>
        <v>308</v>
      </c>
      <c r="BT321" s="74">
        <v>277</v>
      </c>
      <c r="BU321" s="74" t="s">
        <v>683</v>
      </c>
      <c r="BV321" s="69" t="s">
        <v>2398</v>
      </c>
    </row>
    <row r="322" spans="1:7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AP322" s="68">
        <f t="shared" si="48"/>
        <v>0</v>
      </c>
      <c r="AQ322" s="68">
        <v>309</v>
      </c>
      <c r="AR322" s="41" t="s">
        <v>709</v>
      </c>
      <c r="AS322" s="42">
        <v>3</v>
      </c>
      <c r="AT322" s="43">
        <v>8.0000000000000004E-4</v>
      </c>
      <c r="AU322" s="38">
        <f t="shared" si="46"/>
        <v>0</v>
      </c>
      <c r="AV322" s="68">
        <f t="shared" si="49"/>
        <v>0</v>
      </c>
      <c r="AW322" s="44">
        <f>SUM(AV$14:AV322)</f>
        <v>0</v>
      </c>
      <c r="AX322" s="11">
        <f t="shared" si="50"/>
        <v>0</v>
      </c>
      <c r="AY322" s="11">
        <f t="shared" si="51"/>
        <v>309</v>
      </c>
      <c r="AZ322" s="11">
        <f t="shared" si="52"/>
        <v>0</v>
      </c>
      <c r="BA322" s="11">
        <v>309</v>
      </c>
      <c r="BB322" s="45" t="s">
        <v>1674</v>
      </c>
      <c r="BC322" s="45">
        <v>3</v>
      </c>
      <c r="BD322" s="46">
        <v>8.0000000000000004E-4</v>
      </c>
      <c r="BE322" s="38">
        <f t="shared" si="47"/>
        <v>0</v>
      </c>
      <c r="BF322" s="68">
        <f t="shared" si="53"/>
        <v>0</v>
      </c>
      <c r="BG322" s="44">
        <f>SUM(BF$14:BF322)</f>
        <v>4</v>
      </c>
      <c r="BH322" s="11">
        <f t="shared" si="54"/>
        <v>0</v>
      </c>
      <c r="BI322" s="11">
        <f t="shared" si="55"/>
        <v>309</v>
      </c>
      <c r="BT322" s="74">
        <v>278</v>
      </c>
      <c r="BU322" s="74" t="s">
        <v>684</v>
      </c>
      <c r="BV322" s="69" t="s">
        <v>2398</v>
      </c>
    </row>
    <row r="323" spans="1:7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AP323" s="68">
        <f t="shared" si="48"/>
        <v>0</v>
      </c>
      <c r="AQ323" s="68">
        <v>310</v>
      </c>
      <c r="AR323" s="41" t="s">
        <v>710</v>
      </c>
      <c r="AS323" s="42">
        <v>1</v>
      </c>
      <c r="AT323" s="43">
        <v>2.7E-4</v>
      </c>
      <c r="AU323" s="38">
        <f t="shared" si="46"/>
        <v>0</v>
      </c>
      <c r="AV323" s="68">
        <f t="shared" si="49"/>
        <v>0</v>
      </c>
      <c r="AW323" s="44">
        <f>SUM(AV$14:AV323)</f>
        <v>0</v>
      </c>
      <c r="AX323" s="11">
        <f t="shared" si="50"/>
        <v>0</v>
      </c>
      <c r="AY323" s="11">
        <f t="shared" si="51"/>
        <v>310</v>
      </c>
      <c r="AZ323" s="11">
        <f t="shared" si="52"/>
        <v>0</v>
      </c>
      <c r="BA323" s="11">
        <v>310</v>
      </c>
      <c r="BB323" s="45" t="s">
        <v>1675</v>
      </c>
      <c r="BC323" s="45">
        <v>1</v>
      </c>
      <c r="BD323" s="46">
        <v>2.7E-4</v>
      </c>
      <c r="BE323" s="38">
        <f t="shared" si="47"/>
        <v>0</v>
      </c>
      <c r="BF323" s="68">
        <f t="shared" si="53"/>
        <v>0</v>
      </c>
      <c r="BG323" s="44">
        <f>SUM(BF$14:BF323)</f>
        <v>4</v>
      </c>
      <c r="BH323" s="11">
        <f t="shared" si="54"/>
        <v>0</v>
      </c>
      <c r="BI323" s="11">
        <f t="shared" si="55"/>
        <v>310</v>
      </c>
      <c r="BT323" s="74">
        <v>279</v>
      </c>
      <c r="BU323" s="74" t="s">
        <v>685</v>
      </c>
      <c r="BV323" s="69" t="s">
        <v>2398</v>
      </c>
    </row>
    <row r="324" spans="1:7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AP324" s="68">
        <f t="shared" si="48"/>
        <v>0</v>
      </c>
      <c r="AQ324" s="68">
        <v>311</v>
      </c>
      <c r="AR324" s="41" t="s">
        <v>711</v>
      </c>
      <c r="AS324" s="42">
        <v>4</v>
      </c>
      <c r="AT324" s="43">
        <v>1.1999999999999999E-3</v>
      </c>
      <c r="AU324" s="38">
        <f t="shared" si="46"/>
        <v>0</v>
      </c>
      <c r="AV324" s="68">
        <f t="shared" si="49"/>
        <v>0</v>
      </c>
      <c r="AW324" s="44">
        <f>SUM(AV$14:AV324)</f>
        <v>0</v>
      </c>
      <c r="AX324" s="11">
        <f t="shared" si="50"/>
        <v>0</v>
      </c>
      <c r="AY324" s="11">
        <f t="shared" si="51"/>
        <v>311</v>
      </c>
      <c r="AZ324" s="11">
        <f t="shared" si="52"/>
        <v>0</v>
      </c>
      <c r="BA324" s="11">
        <v>311</v>
      </c>
      <c r="BB324" s="45" t="s">
        <v>1676</v>
      </c>
      <c r="BC324" s="45">
        <v>4</v>
      </c>
      <c r="BD324" s="46">
        <v>1.1999999999999999E-3</v>
      </c>
      <c r="BE324" s="38">
        <f t="shared" si="47"/>
        <v>0</v>
      </c>
      <c r="BF324" s="68">
        <f t="shared" si="53"/>
        <v>0</v>
      </c>
      <c r="BG324" s="44">
        <f>SUM(BF$14:BF324)</f>
        <v>4</v>
      </c>
      <c r="BH324" s="11">
        <f t="shared" si="54"/>
        <v>0</v>
      </c>
      <c r="BI324" s="11">
        <f t="shared" si="55"/>
        <v>311</v>
      </c>
      <c r="BT324" s="74">
        <v>280</v>
      </c>
      <c r="BU324" s="74" t="s">
        <v>177</v>
      </c>
      <c r="BV324" s="69" t="s">
        <v>2409</v>
      </c>
    </row>
    <row r="325" spans="1:7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AP325" s="68">
        <f t="shared" si="48"/>
        <v>0</v>
      </c>
      <c r="AQ325" s="68">
        <v>312</v>
      </c>
      <c r="AR325" s="41" t="s">
        <v>712</v>
      </c>
      <c r="AS325" s="42">
        <v>4</v>
      </c>
      <c r="AT325" s="43">
        <v>1.1999999999999999E-3</v>
      </c>
      <c r="AU325" s="38">
        <f t="shared" si="46"/>
        <v>0</v>
      </c>
      <c r="AV325" s="68">
        <f t="shared" si="49"/>
        <v>0</v>
      </c>
      <c r="AW325" s="44">
        <f>SUM(AV$14:AV325)</f>
        <v>0</v>
      </c>
      <c r="AX325" s="11">
        <f t="shared" si="50"/>
        <v>0</v>
      </c>
      <c r="AY325" s="11">
        <f t="shared" si="51"/>
        <v>312</v>
      </c>
      <c r="AZ325" s="11">
        <f t="shared" si="52"/>
        <v>0</v>
      </c>
      <c r="BA325" s="11">
        <v>312</v>
      </c>
      <c r="BB325" s="45" t="s">
        <v>1677</v>
      </c>
      <c r="BC325" s="45">
        <v>4</v>
      </c>
      <c r="BD325" s="46">
        <v>1.1999999999999999E-3</v>
      </c>
      <c r="BE325" s="38">
        <f t="shared" si="47"/>
        <v>0</v>
      </c>
      <c r="BF325" s="68">
        <f t="shared" si="53"/>
        <v>0</v>
      </c>
      <c r="BG325" s="44">
        <f>SUM(BF$14:BF325)</f>
        <v>4</v>
      </c>
      <c r="BH325" s="11">
        <f t="shared" si="54"/>
        <v>0</v>
      </c>
      <c r="BI325" s="11">
        <f t="shared" si="55"/>
        <v>312</v>
      </c>
      <c r="BT325" s="74">
        <v>281</v>
      </c>
      <c r="BU325" s="74" t="s">
        <v>686</v>
      </c>
      <c r="BV325" s="69" t="s">
        <v>2398</v>
      </c>
    </row>
    <row r="326" spans="1:7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AP326" s="68">
        <f t="shared" si="48"/>
        <v>0</v>
      </c>
      <c r="AQ326" s="68">
        <v>313</v>
      </c>
      <c r="AR326" s="41" t="s">
        <v>713</v>
      </c>
      <c r="AS326" s="42">
        <v>5</v>
      </c>
      <c r="AT326" s="43">
        <v>1.6000000000000001E-3</v>
      </c>
      <c r="AU326" s="38">
        <f t="shared" si="46"/>
        <v>0</v>
      </c>
      <c r="AV326" s="68">
        <f t="shared" si="49"/>
        <v>0</v>
      </c>
      <c r="AW326" s="44">
        <f>SUM(AV$14:AV326)</f>
        <v>0</v>
      </c>
      <c r="AX326" s="11">
        <f t="shared" si="50"/>
        <v>0</v>
      </c>
      <c r="AY326" s="11">
        <f t="shared" si="51"/>
        <v>313</v>
      </c>
      <c r="AZ326" s="11">
        <f t="shared" si="52"/>
        <v>0</v>
      </c>
      <c r="BA326" s="11">
        <v>313</v>
      </c>
      <c r="BB326" s="45" t="s">
        <v>1678</v>
      </c>
      <c r="BC326" s="45">
        <v>5</v>
      </c>
      <c r="BD326" s="46">
        <v>1.6000000000000001E-3</v>
      </c>
      <c r="BE326" s="38">
        <f t="shared" si="47"/>
        <v>0</v>
      </c>
      <c r="BF326" s="68">
        <f t="shared" si="53"/>
        <v>0</v>
      </c>
      <c r="BG326" s="44">
        <f>SUM(BF$14:BF326)</f>
        <v>4</v>
      </c>
      <c r="BH326" s="11">
        <f t="shared" si="54"/>
        <v>0</v>
      </c>
      <c r="BI326" s="11">
        <f t="shared" si="55"/>
        <v>313</v>
      </c>
      <c r="BT326" s="74">
        <v>282</v>
      </c>
      <c r="BU326" s="74" t="s">
        <v>687</v>
      </c>
      <c r="BV326" s="69" t="s">
        <v>2398</v>
      </c>
    </row>
    <row r="327" spans="1:7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AP327" s="68">
        <f t="shared" si="48"/>
        <v>0</v>
      </c>
      <c r="AQ327" s="68">
        <v>314</v>
      </c>
      <c r="AR327" s="41" t="s">
        <v>714</v>
      </c>
      <c r="AS327" s="42">
        <v>4</v>
      </c>
      <c r="AT327" s="43">
        <v>1.1999999999999999E-3</v>
      </c>
      <c r="AU327" s="38">
        <f t="shared" si="46"/>
        <v>0</v>
      </c>
      <c r="AV327" s="68">
        <f t="shared" si="49"/>
        <v>0</v>
      </c>
      <c r="AW327" s="44">
        <f>SUM(AV$14:AV327)</f>
        <v>0</v>
      </c>
      <c r="AX327" s="11">
        <f t="shared" si="50"/>
        <v>0</v>
      </c>
      <c r="AY327" s="11">
        <f t="shared" si="51"/>
        <v>314</v>
      </c>
      <c r="AZ327" s="11">
        <f t="shared" si="52"/>
        <v>0</v>
      </c>
      <c r="BA327" s="11">
        <v>314</v>
      </c>
      <c r="BB327" s="45" t="s">
        <v>1679</v>
      </c>
      <c r="BC327" s="45">
        <v>4</v>
      </c>
      <c r="BD327" s="46">
        <v>1.1999999999999999E-3</v>
      </c>
      <c r="BE327" s="38">
        <f t="shared" si="47"/>
        <v>0</v>
      </c>
      <c r="BF327" s="68">
        <f t="shared" si="53"/>
        <v>0</v>
      </c>
      <c r="BG327" s="44">
        <f>SUM(BF$14:BF327)</f>
        <v>4</v>
      </c>
      <c r="BH327" s="11">
        <f t="shared" si="54"/>
        <v>0</v>
      </c>
      <c r="BI327" s="11">
        <f t="shared" si="55"/>
        <v>314</v>
      </c>
      <c r="BT327" s="74">
        <v>283</v>
      </c>
      <c r="BU327" s="74" t="s">
        <v>688</v>
      </c>
      <c r="BV327" s="69" t="s">
        <v>2398</v>
      </c>
    </row>
    <row r="328" spans="1:7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AP328" s="68">
        <f t="shared" si="48"/>
        <v>0</v>
      </c>
      <c r="AQ328" s="68">
        <v>315</v>
      </c>
      <c r="AR328" s="41" t="s">
        <v>715</v>
      </c>
      <c r="AS328" s="42">
        <v>5</v>
      </c>
      <c r="AT328" s="43">
        <v>1.6000000000000001E-3</v>
      </c>
      <c r="AU328" s="38">
        <f t="shared" si="46"/>
        <v>0</v>
      </c>
      <c r="AV328" s="68">
        <f t="shared" si="49"/>
        <v>0</v>
      </c>
      <c r="AW328" s="44">
        <f>SUM(AV$14:AV328)</f>
        <v>0</v>
      </c>
      <c r="AX328" s="11">
        <f t="shared" si="50"/>
        <v>0</v>
      </c>
      <c r="AY328" s="11">
        <f t="shared" si="51"/>
        <v>315</v>
      </c>
      <c r="AZ328" s="11">
        <f t="shared" si="52"/>
        <v>0</v>
      </c>
      <c r="BA328" s="11">
        <v>315</v>
      </c>
      <c r="BB328" s="45" t="s">
        <v>1680</v>
      </c>
      <c r="BC328" s="45">
        <v>5</v>
      </c>
      <c r="BD328" s="46">
        <v>1.6000000000000001E-3</v>
      </c>
      <c r="BE328" s="38">
        <f t="shared" si="47"/>
        <v>0</v>
      </c>
      <c r="BF328" s="68">
        <f t="shared" si="53"/>
        <v>0</v>
      </c>
      <c r="BG328" s="44">
        <f>SUM(BF$14:BF328)</f>
        <v>4</v>
      </c>
      <c r="BH328" s="11">
        <f t="shared" si="54"/>
        <v>0</v>
      </c>
      <c r="BI328" s="11">
        <f t="shared" si="55"/>
        <v>315</v>
      </c>
      <c r="BT328" s="74">
        <v>284</v>
      </c>
      <c r="BU328" s="74" t="s">
        <v>689</v>
      </c>
      <c r="BV328" s="69" t="s">
        <v>2398</v>
      </c>
    </row>
    <row r="329" spans="1:7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AP329" s="68">
        <f t="shared" si="48"/>
        <v>0</v>
      </c>
      <c r="AQ329" s="68">
        <v>316</v>
      </c>
      <c r="AR329" s="41" t="s">
        <v>716</v>
      </c>
      <c r="AS329" s="42">
        <v>4</v>
      </c>
      <c r="AT329" s="43">
        <v>1.1999999999999999E-3</v>
      </c>
      <c r="AU329" s="38">
        <f t="shared" si="46"/>
        <v>0</v>
      </c>
      <c r="AV329" s="68">
        <f t="shared" si="49"/>
        <v>0</v>
      </c>
      <c r="AW329" s="44">
        <f>SUM(AV$14:AV329)</f>
        <v>0</v>
      </c>
      <c r="AX329" s="11">
        <f t="shared" si="50"/>
        <v>0</v>
      </c>
      <c r="AY329" s="11">
        <f t="shared" si="51"/>
        <v>316</v>
      </c>
      <c r="AZ329" s="11">
        <f t="shared" si="52"/>
        <v>0</v>
      </c>
      <c r="BA329" s="11">
        <v>316</v>
      </c>
      <c r="BB329" s="45" t="s">
        <v>1681</v>
      </c>
      <c r="BC329" s="45">
        <v>4</v>
      </c>
      <c r="BD329" s="46">
        <v>1.1999999999999999E-3</v>
      </c>
      <c r="BE329" s="38">
        <f t="shared" si="47"/>
        <v>0</v>
      </c>
      <c r="BF329" s="68">
        <f t="shared" si="53"/>
        <v>0</v>
      </c>
      <c r="BG329" s="44">
        <f>SUM(BF$14:BF329)</f>
        <v>4</v>
      </c>
      <c r="BH329" s="11">
        <f t="shared" si="54"/>
        <v>0</v>
      </c>
      <c r="BI329" s="11">
        <f t="shared" si="55"/>
        <v>316</v>
      </c>
      <c r="BT329" s="74">
        <v>285</v>
      </c>
      <c r="BU329" s="74" t="s">
        <v>285</v>
      </c>
      <c r="BV329" s="69" t="s">
        <v>2398</v>
      </c>
    </row>
    <row r="330" spans="1:7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AP330" s="68">
        <f t="shared" si="48"/>
        <v>0</v>
      </c>
      <c r="AQ330" s="68">
        <v>317</v>
      </c>
      <c r="AR330" s="41" t="s">
        <v>427</v>
      </c>
      <c r="AS330" s="42">
        <v>6</v>
      </c>
      <c r="AT330" s="43">
        <v>2E-3</v>
      </c>
      <c r="AU330" s="38">
        <f t="shared" si="46"/>
        <v>0</v>
      </c>
      <c r="AV330" s="68">
        <f t="shared" si="49"/>
        <v>0</v>
      </c>
      <c r="AW330" s="44">
        <f>SUM(AV$14:AV330)</f>
        <v>0</v>
      </c>
      <c r="AX330" s="11">
        <f t="shared" si="50"/>
        <v>0</v>
      </c>
      <c r="AY330" s="11">
        <f t="shared" si="51"/>
        <v>317</v>
      </c>
      <c r="AZ330" s="11">
        <f t="shared" si="52"/>
        <v>0</v>
      </c>
      <c r="BA330" s="11">
        <v>317</v>
      </c>
      <c r="BB330" s="45" t="s">
        <v>1456</v>
      </c>
      <c r="BC330" s="45">
        <v>6</v>
      </c>
      <c r="BD330" s="46">
        <v>2E-3</v>
      </c>
      <c r="BE330" s="38">
        <f t="shared" si="47"/>
        <v>0</v>
      </c>
      <c r="BF330" s="68">
        <f t="shared" si="53"/>
        <v>0</v>
      </c>
      <c r="BG330" s="44">
        <f>SUM(BF$14:BF330)</f>
        <v>4</v>
      </c>
      <c r="BH330" s="11">
        <f t="shared" si="54"/>
        <v>0</v>
      </c>
      <c r="BI330" s="11">
        <f t="shared" si="55"/>
        <v>317</v>
      </c>
      <c r="BT330" s="74">
        <v>286</v>
      </c>
      <c r="BU330" s="74" t="s">
        <v>690</v>
      </c>
      <c r="BV330" s="69" t="s">
        <v>2398</v>
      </c>
    </row>
    <row r="331" spans="1:7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AP331" s="68">
        <f t="shared" si="48"/>
        <v>0</v>
      </c>
      <c r="AQ331" s="68">
        <v>318</v>
      </c>
      <c r="AR331" s="41" t="s">
        <v>181</v>
      </c>
      <c r="AS331" s="42">
        <v>4</v>
      </c>
      <c r="AT331" s="43">
        <v>1.1999999999999999E-3</v>
      </c>
      <c r="AU331" s="38">
        <f t="shared" si="46"/>
        <v>0</v>
      </c>
      <c r="AV331" s="68">
        <f t="shared" si="49"/>
        <v>0</v>
      </c>
      <c r="AW331" s="44">
        <f>SUM(AV$14:AV331)</f>
        <v>0</v>
      </c>
      <c r="AX331" s="11">
        <f t="shared" si="50"/>
        <v>0</v>
      </c>
      <c r="AY331" s="11">
        <f t="shared" si="51"/>
        <v>318</v>
      </c>
      <c r="AZ331" s="11">
        <f t="shared" si="52"/>
        <v>0</v>
      </c>
      <c r="BA331" s="11">
        <v>318</v>
      </c>
      <c r="BB331" s="45" t="s">
        <v>181</v>
      </c>
      <c r="BC331" s="45">
        <v>4</v>
      </c>
      <c r="BD331" s="46">
        <v>1.1999999999999999E-3</v>
      </c>
      <c r="BE331" s="38">
        <f t="shared" si="47"/>
        <v>0</v>
      </c>
      <c r="BF331" s="68">
        <f t="shared" si="53"/>
        <v>0</v>
      </c>
      <c r="BG331" s="44">
        <f>SUM(BF$14:BF331)</f>
        <v>4</v>
      </c>
      <c r="BH331" s="11">
        <f t="shared" si="54"/>
        <v>0</v>
      </c>
      <c r="BI331" s="11">
        <f t="shared" si="55"/>
        <v>318</v>
      </c>
      <c r="BT331" s="74">
        <v>287</v>
      </c>
      <c r="BU331" s="74" t="s">
        <v>178</v>
      </c>
      <c r="BV331" s="69" t="s">
        <v>2409</v>
      </c>
    </row>
    <row r="332" spans="1:7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AP332" s="68">
        <f t="shared" si="48"/>
        <v>0</v>
      </c>
      <c r="AQ332" s="68">
        <v>319</v>
      </c>
      <c r="AR332" s="41" t="s">
        <v>287</v>
      </c>
      <c r="AS332" s="42">
        <v>6</v>
      </c>
      <c r="AT332" s="43">
        <v>2E-3</v>
      </c>
      <c r="AU332" s="38">
        <f t="shared" si="46"/>
        <v>0</v>
      </c>
      <c r="AV332" s="68">
        <f t="shared" si="49"/>
        <v>0</v>
      </c>
      <c r="AW332" s="44">
        <f>SUM(AV$14:AV332)</f>
        <v>0</v>
      </c>
      <c r="AX332" s="11">
        <f t="shared" si="50"/>
        <v>0</v>
      </c>
      <c r="AY332" s="11">
        <f t="shared" si="51"/>
        <v>319</v>
      </c>
      <c r="AZ332" s="11">
        <f t="shared" si="52"/>
        <v>0</v>
      </c>
      <c r="BA332" s="11">
        <v>319</v>
      </c>
      <c r="BB332" s="45" t="s">
        <v>1682</v>
      </c>
      <c r="BC332" s="45">
        <v>6</v>
      </c>
      <c r="BD332" s="46">
        <v>2E-3</v>
      </c>
      <c r="BE332" s="38">
        <f t="shared" si="47"/>
        <v>0</v>
      </c>
      <c r="BF332" s="68">
        <f t="shared" si="53"/>
        <v>0</v>
      </c>
      <c r="BG332" s="44">
        <f>SUM(BF$14:BF332)</f>
        <v>4</v>
      </c>
      <c r="BH332" s="11">
        <f t="shared" si="54"/>
        <v>0</v>
      </c>
      <c r="BI332" s="11">
        <f t="shared" si="55"/>
        <v>319</v>
      </c>
      <c r="BT332" s="74">
        <v>288</v>
      </c>
      <c r="BU332" s="74" t="s">
        <v>691</v>
      </c>
      <c r="BV332" s="69" t="s">
        <v>2398</v>
      </c>
    </row>
    <row r="333" spans="1:7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AP333" s="68">
        <f t="shared" si="48"/>
        <v>0</v>
      </c>
      <c r="AQ333" s="68">
        <v>320</v>
      </c>
      <c r="AR333" s="41" t="s">
        <v>717</v>
      </c>
      <c r="AS333" s="42">
        <v>4</v>
      </c>
      <c r="AT333" s="43">
        <v>1.1999999999999999E-3</v>
      </c>
      <c r="AU333" s="38">
        <f t="shared" si="46"/>
        <v>0</v>
      </c>
      <c r="AV333" s="68">
        <f t="shared" si="49"/>
        <v>0</v>
      </c>
      <c r="AW333" s="44">
        <f>SUM(AV$14:AV333)</f>
        <v>0</v>
      </c>
      <c r="AX333" s="11">
        <f t="shared" si="50"/>
        <v>0</v>
      </c>
      <c r="AY333" s="11">
        <f t="shared" si="51"/>
        <v>320</v>
      </c>
      <c r="AZ333" s="11">
        <f t="shared" si="52"/>
        <v>5</v>
      </c>
      <c r="BA333" s="11">
        <v>320</v>
      </c>
      <c r="BB333" s="45" t="s">
        <v>1683</v>
      </c>
      <c r="BC333" s="45">
        <v>4</v>
      </c>
      <c r="BD333" s="46">
        <v>1.1999999999999999E-3</v>
      </c>
      <c r="BE333" s="38">
        <f t="shared" si="47"/>
        <v>15</v>
      </c>
      <c r="BF333" s="68">
        <f t="shared" si="53"/>
        <v>1</v>
      </c>
      <c r="BG333" s="44">
        <f>SUM(BF$14:BF333)</f>
        <v>5</v>
      </c>
      <c r="BH333" s="11">
        <f t="shared" si="54"/>
        <v>5</v>
      </c>
      <c r="BI333" s="11">
        <f t="shared" si="55"/>
        <v>320</v>
      </c>
      <c r="BT333" s="74">
        <v>289</v>
      </c>
      <c r="BU333" s="74" t="s">
        <v>179</v>
      </c>
      <c r="BV333" s="69" t="s">
        <v>2398</v>
      </c>
    </row>
    <row r="334" spans="1:7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AP334" s="68">
        <f t="shared" si="48"/>
        <v>0</v>
      </c>
      <c r="AQ334" s="68">
        <v>321</v>
      </c>
      <c r="AR334" s="41" t="s">
        <v>182</v>
      </c>
      <c r="AS334" s="42">
        <v>8</v>
      </c>
      <c r="AT334" s="43">
        <v>3.0000000000000001E-3</v>
      </c>
      <c r="AU334" s="38">
        <f t="shared" ref="AU334:AU397" si="56">IFERROR(FIND(F$3,AR334,1),0)</f>
        <v>0</v>
      </c>
      <c r="AV334" s="68">
        <f t="shared" si="49"/>
        <v>0</v>
      </c>
      <c r="AW334" s="44">
        <f>SUM(AV$14:AV334)</f>
        <v>0</v>
      </c>
      <c r="AX334" s="11">
        <f t="shared" si="50"/>
        <v>0</v>
      </c>
      <c r="AY334" s="11">
        <f t="shared" si="51"/>
        <v>321</v>
      </c>
      <c r="AZ334" s="11">
        <f t="shared" si="52"/>
        <v>0</v>
      </c>
      <c r="BA334" s="11">
        <v>321</v>
      </c>
      <c r="BB334" s="45" t="s">
        <v>182</v>
      </c>
      <c r="BC334" s="45">
        <v>8</v>
      </c>
      <c r="BD334" s="46">
        <v>3.0000000000000001E-3</v>
      </c>
      <c r="BE334" s="38">
        <f t="shared" ref="BE334:BE397" si="57">IFERROR(FIND(F$3,BB334,1),0)</f>
        <v>0</v>
      </c>
      <c r="BF334" s="68">
        <f t="shared" si="53"/>
        <v>0</v>
      </c>
      <c r="BG334" s="44">
        <f>SUM(BF$14:BF334)</f>
        <v>5</v>
      </c>
      <c r="BH334" s="11">
        <f t="shared" si="54"/>
        <v>0</v>
      </c>
      <c r="BI334" s="11">
        <f t="shared" si="55"/>
        <v>321</v>
      </c>
      <c r="BT334" s="74">
        <v>290</v>
      </c>
      <c r="BU334" s="74" t="s">
        <v>692</v>
      </c>
      <c r="BV334" s="69" t="s">
        <v>2398</v>
      </c>
    </row>
    <row r="335" spans="1:7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AP335" s="68">
        <f t="shared" ref="AP335:AP398" si="58">AX335</f>
        <v>0</v>
      </c>
      <c r="AQ335" s="68">
        <v>322</v>
      </c>
      <c r="AR335" s="41" t="s">
        <v>183</v>
      </c>
      <c r="AS335" s="42">
        <v>5</v>
      </c>
      <c r="AT335" s="43">
        <v>1.6000000000000001E-3</v>
      </c>
      <c r="AU335" s="38">
        <f t="shared" si="56"/>
        <v>0</v>
      </c>
      <c r="AV335" s="68">
        <f t="shared" ref="AV335:AV398" si="59">IF(AU335=0,0,1)</f>
        <v>0</v>
      </c>
      <c r="AW335" s="44">
        <f>SUM(AV$14:AV335)</f>
        <v>0</v>
      </c>
      <c r="AX335" s="11">
        <f t="shared" ref="AX335:AX398" si="60">IF(AV335=1,AW335,0)</f>
        <v>0</v>
      </c>
      <c r="AY335" s="11">
        <f t="shared" ref="AY335:AY398" si="61">AQ335</f>
        <v>322</v>
      </c>
      <c r="AZ335" s="11">
        <f t="shared" ref="AZ335:AZ398" si="62">BH335</f>
        <v>0</v>
      </c>
      <c r="BA335" s="11">
        <v>322</v>
      </c>
      <c r="BB335" s="45" t="s">
        <v>183</v>
      </c>
      <c r="BC335" s="45">
        <v>5</v>
      </c>
      <c r="BD335" s="46">
        <v>1.6000000000000001E-3</v>
      </c>
      <c r="BE335" s="38">
        <f t="shared" si="57"/>
        <v>0</v>
      </c>
      <c r="BF335" s="68">
        <f t="shared" si="53"/>
        <v>0</v>
      </c>
      <c r="BG335" s="44">
        <f>SUM(BF$14:BF335)</f>
        <v>5</v>
      </c>
      <c r="BH335" s="11">
        <f t="shared" si="54"/>
        <v>0</v>
      </c>
      <c r="BI335" s="11">
        <f t="shared" si="55"/>
        <v>322</v>
      </c>
      <c r="BT335" s="74">
        <v>291</v>
      </c>
      <c r="BU335" s="74" t="s">
        <v>693</v>
      </c>
      <c r="BV335" s="69" t="s">
        <v>2409</v>
      </c>
    </row>
    <row r="336" spans="1:7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AP336" s="68">
        <f t="shared" si="58"/>
        <v>0</v>
      </c>
      <c r="AQ336" s="68">
        <v>323</v>
      </c>
      <c r="AR336" s="41" t="s">
        <v>718</v>
      </c>
      <c r="AS336" s="42">
        <v>5</v>
      </c>
      <c r="AT336" s="43">
        <v>1.6000000000000001E-3</v>
      </c>
      <c r="AU336" s="38">
        <f t="shared" si="56"/>
        <v>0</v>
      </c>
      <c r="AV336" s="68">
        <f t="shared" si="59"/>
        <v>0</v>
      </c>
      <c r="AW336" s="44">
        <f>SUM(AV$14:AV336)</f>
        <v>0</v>
      </c>
      <c r="AX336" s="11">
        <f t="shared" si="60"/>
        <v>0</v>
      </c>
      <c r="AY336" s="11">
        <f t="shared" si="61"/>
        <v>323</v>
      </c>
      <c r="AZ336" s="11">
        <f t="shared" si="62"/>
        <v>0</v>
      </c>
      <c r="BA336" s="11">
        <v>323</v>
      </c>
      <c r="BB336" s="45" t="s">
        <v>1684</v>
      </c>
      <c r="BC336" s="45">
        <v>5</v>
      </c>
      <c r="BD336" s="46">
        <v>1.6000000000000001E-3</v>
      </c>
      <c r="BE336" s="38">
        <f t="shared" si="57"/>
        <v>0</v>
      </c>
      <c r="BF336" s="68">
        <f t="shared" ref="BF336:BF399" si="63">IF(BE336=0,0,1)</f>
        <v>0</v>
      </c>
      <c r="BG336" s="44">
        <f>SUM(BF$14:BF336)</f>
        <v>5</v>
      </c>
      <c r="BH336" s="11">
        <f t="shared" ref="BH336:BH399" si="64">IF(BF336=1,BG336,0)</f>
        <v>0</v>
      </c>
      <c r="BI336" s="11">
        <f t="shared" ref="BI336:BI399" si="65">BA336</f>
        <v>323</v>
      </c>
      <c r="BT336" s="74">
        <v>292</v>
      </c>
      <c r="BU336" s="74" t="s">
        <v>694</v>
      </c>
      <c r="BV336" s="69" t="s">
        <v>2389</v>
      </c>
    </row>
    <row r="337" spans="1:7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AP337" s="68">
        <f t="shared" si="58"/>
        <v>0</v>
      </c>
      <c r="AQ337" s="68">
        <v>324</v>
      </c>
      <c r="AR337" s="41" t="s">
        <v>719</v>
      </c>
      <c r="AS337" s="42">
        <v>5</v>
      </c>
      <c r="AT337" s="43">
        <v>1.6000000000000001E-3</v>
      </c>
      <c r="AU337" s="38">
        <f t="shared" si="56"/>
        <v>0</v>
      </c>
      <c r="AV337" s="68">
        <f t="shared" si="59"/>
        <v>0</v>
      </c>
      <c r="AW337" s="44">
        <f>SUM(AV$14:AV337)</f>
        <v>0</v>
      </c>
      <c r="AX337" s="11">
        <f t="shared" si="60"/>
        <v>0</v>
      </c>
      <c r="AY337" s="11">
        <f t="shared" si="61"/>
        <v>324</v>
      </c>
      <c r="AZ337" s="11">
        <f t="shared" si="62"/>
        <v>0</v>
      </c>
      <c r="BA337" s="11">
        <v>324</v>
      </c>
      <c r="BB337" s="45" t="s">
        <v>1685</v>
      </c>
      <c r="BC337" s="45">
        <v>5</v>
      </c>
      <c r="BD337" s="46">
        <v>1.6000000000000001E-3</v>
      </c>
      <c r="BE337" s="38">
        <f t="shared" si="57"/>
        <v>0</v>
      </c>
      <c r="BF337" s="68">
        <f t="shared" si="63"/>
        <v>0</v>
      </c>
      <c r="BG337" s="44">
        <f>SUM(BF$14:BF337)</f>
        <v>5</v>
      </c>
      <c r="BH337" s="11">
        <f t="shared" si="64"/>
        <v>0</v>
      </c>
      <c r="BI337" s="11">
        <f t="shared" si="65"/>
        <v>324</v>
      </c>
      <c r="BT337" s="74">
        <v>293</v>
      </c>
      <c r="BU337" s="74" t="s">
        <v>695</v>
      </c>
      <c r="BV337" s="69" t="s">
        <v>2389</v>
      </c>
    </row>
    <row r="338" spans="1:7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AP338" s="68">
        <f t="shared" si="58"/>
        <v>0</v>
      </c>
      <c r="AQ338" s="68">
        <v>325</v>
      </c>
      <c r="AR338" s="41" t="s">
        <v>288</v>
      </c>
      <c r="AS338" s="42">
        <v>6</v>
      </c>
      <c r="AT338" s="43">
        <v>2E-3</v>
      </c>
      <c r="AU338" s="38">
        <f t="shared" si="56"/>
        <v>0</v>
      </c>
      <c r="AV338" s="68">
        <f t="shared" si="59"/>
        <v>0</v>
      </c>
      <c r="AW338" s="44">
        <f>SUM(AV$14:AV338)</f>
        <v>0</v>
      </c>
      <c r="AX338" s="11">
        <f t="shared" si="60"/>
        <v>0</v>
      </c>
      <c r="AY338" s="11">
        <f t="shared" si="61"/>
        <v>325</v>
      </c>
      <c r="AZ338" s="11">
        <f t="shared" si="62"/>
        <v>0</v>
      </c>
      <c r="BA338" s="11">
        <v>325</v>
      </c>
      <c r="BB338" s="45" t="s">
        <v>1686</v>
      </c>
      <c r="BC338" s="45">
        <v>6</v>
      </c>
      <c r="BD338" s="46">
        <v>2E-3</v>
      </c>
      <c r="BE338" s="38">
        <f t="shared" si="57"/>
        <v>0</v>
      </c>
      <c r="BF338" s="68">
        <f t="shared" si="63"/>
        <v>0</v>
      </c>
      <c r="BG338" s="44">
        <f>SUM(BF$14:BF338)</f>
        <v>5</v>
      </c>
      <c r="BH338" s="11">
        <f t="shared" si="64"/>
        <v>0</v>
      </c>
      <c r="BI338" s="11">
        <f t="shared" si="65"/>
        <v>325</v>
      </c>
      <c r="BT338" s="74">
        <v>294</v>
      </c>
      <c r="BU338" s="74" t="s">
        <v>696</v>
      </c>
      <c r="BV338" s="69" t="s">
        <v>2398</v>
      </c>
    </row>
    <row r="339" spans="1:7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AP339" s="68">
        <f t="shared" si="58"/>
        <v>0</v>
      </c>
      <c r="AQ339" s="68">
        <v>326</v>
      </c>
      <c r="AR339" s="41" t="s">
        <v>720</v>
      </c>
      <c r="AS339" s="42">
        <v>3</v>
      </c>
      <c r="AT339" s="43">
        <v>8.0000000000000004E-4</v>
      </c>
      <c r="AU339" s="38">
        <f t="shared" si="56"/>
        <v>0</v>
      </c>
      <c r="AV339" s="68">
        <f t="shared" si="59"/>
        <v>0</v>
      </c>
      <c r="AW339" s="44">
        <f>SUM(AV$14:AV339)</f>
        <v>0</v>
      </c>
      <c r="AX339" s="11">
        <f t="shared" si="60"/>
        <v>0</v>
      </c>
      <c r="AY339" s="11">
        <f t="shared" si="61"/>
        <v>326</v>
      </c>
      <c r="AZ339" s="11">
        <f t="shared" si="62"/>
        <v>0</v>
      </c>
      <c r="BA339" s="11">
        <v>326</v>
      </c>
      <c r="BB339" s="45" t="s">
        <v>1687</v>
      </c>
      <c r="BC339" s="45">
        <v>3</v>
      </c>
      <c r="BD339" s="46">
        <v>8.0000000000000004E-4</v>
      </c>
      <c r="BE339" s="38">
        <f t="shared" si="57"/>
        <v>0</v>
      </c>
      <c r="BF339" s="68">
        <f t="shared" si="63"/>
        <v>0</v>
      </c>
      <c r="BG339" s="44">
        <f>SUM(BF$14:BF339)</f>
        <v>5</v>
      </c>
      <c r="BH339" s="11">
        <f t="shared" si="64"/>
        <v>0</v>
      </c>
      <c r="BI339" s="11">
        <f t="shared" si="65"/>
        <v>326</v>
      </c>
      <c r="BT339" s="74">
        <v>295</v>
      </c>
      <c r="BU339" s="74" t="s">
        <v>697</v>
      </c>
      <c r="BV339" s="69" t="s">
        <v>2398</v>
      </c>
    </row>
    <row r="340" spans="1:7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AP340" s="68">
        <f t="shared" si="58"/>
        <v>0</v>
      </c>
      <c r="AQ340" s="68">
        <v>327</v>
      </c>
      <c r="AR340" s="41" t="s">
        <v>721</v>
      </c>
      <c r="AS340" s="42">
        <v>3</v>
      </c>
      <c r="AT340" s="43">
        <v>8.0000000000000004E-4</v>
      </c>
      <c r="AU340" s="38">
        <f t="shared" si="56"/>
        <v>0</v>
      </c>
      <c r="AV340" s="68">
        <f t="shared" si="59"/>
        <v>0</v>
      </c>
      <c r="AW340" s="44">
        <f>SUM(AV$14:AV340)</f>
        <v>0</v>
      </c>
      <c r="AX340" s="11">
        <f t="shared" si="60"/>
        <v>0</v>
      </c>
      <c r="AY340" s="11">
        <f t="shared" si="61"/>
        <v>327</v>
      </c>
      <c r="AZ340" s="11">
        <f t="shared" si="62"/>
        <v>6</v>
      </c>
      <c r="BA340" s="11">
        <v>327</v>
      </c>
      <c r="BB340" s="45" t="s">
        <v>1688</v>
      </c>
      <c r="BC340" s="45">
        <v>3</v>
      </c>
      <c r="BD340" s="46">
        <v>8.0000000000000004E-4</v>
      </c>
      <c r="BE340" s="38">
        <f t="shared" si="57"/>
        <v>7</v>
      </c>
      <c r="BF340" s="68">
        <f t="shared" si="63"/>
        <v>1</v>
      </c>
      <c r="BG340" s="44">
        <f>SUM(BF$14:BF340)</f>
        <v>6</v>
      </c>
      <c r="BH340" s="11">
        <f t="shared" si="64"/>
        <v>6</v>
      </c>
      <c r="BI340" s="11">
        <f t="shared" si="65"/>
        <v>327</v>
      </c>
      <c r="BT340" s="74">
        <v>296</v>
      </c>
      <c r="BU340" s="74" t="s">
        <v>698</v>
      </c>
      <c r="BV340" s="69" t="s">
        <v>2398</v>
      </c>
    </row>
    <row r="341" spans="1:7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AP341" s="68">
        <f t="shared" si="58"/>
        <v>0</v>
      </c>
      <c r="AQ341" s="68">
        <v>328</v>
      </c>
      <c r="AR341" s="41" t="s">
        <v>722</v>
      </c>
      <c r="AS341" s="42">
        <v>5</v>
      </c>
      <c r="AT341" s="43">
        <v>1.6000000000000001E-3</v>
      </c>
      <c r="AU341" s="38">
        <f t="shared" si="56"/>
        <v>0</v>
      </c>
      <c r="AV341" s="68">
        <f t="shared" si="59"/>
        <v>0</v>
      </c>
      <c r="AW341" s="44">
        <f>SUM(AV$14:AV341)</f>
        <v>0</v>
      </c>
      <c r="AX341" s="11">
        <f t="shared" si="60"/>
        <v>0</v>
      </c>
      <c r="AY341" s="11">
        <f t="shared" si="61"/>
        <v>328</v>
      </c>
      <c r="AZ341" s="11">
        <f t="shared" si="62"/>
        <v>0</v>
      </c>
      <c r="BA341" s="11">
        <v>328</v>
      </c>
      <c r="BB341" s="45" t="s">
        <v>1689</v>
      </c>
      <c r="BC341" s="45">
        <v>5</v>
      </c>
      <c r="BD341" s="46">
        <v>1.6000000000000001E-3</v>
      </c>
      <c r="BE341" s="38">
        <f t="shared" si="57"/>
        <v>0</v>
      </c>
      <c r="BF341" s="68">
        <f t="shared" si="63"/>
        <v>0</v>
      </c>
      <c r="BG341" s="44">
        <f>SUM(BF$14:BF341)</f>
        <v>6</v>
      </c>
      <c r="BH341" s="11">
        <f t="shared" si="64"/>
        <v>0</v>
      </c>
      <c r="BI341" s="11">
        <f t="shared" si="65"/>
        <v>328</v>
      </c>
      <c r="BT341" s="74">
        <v>297</v>
      </c>
      <c r="BU341" s="74" t="s">
        <v>286</v>
      </c>
      <c r="BV341" s="69" t="s">
        <v>2398</v>
      </c>
    </row>
    <row r="342" spans="1:7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AP342" s="68">
        <f t="shared" si="58"/>
        <v>0</v>
      </c>
      <c r="AQ342" s="68">
        <v>329</v>
      </c>
      <c r="AR342" s="41" t="s">
        <v>289</v>
      </c>
      <c r="AS342" s="42">
        <v>4</v>
      </c>
      <c r="AT342" s="43">
        <v>1.1999999999999999E-3</v>
      </c>
      <c r="AU342" s="38">
        <f t="shared" si="56"/>
        <v>0</v>
      </c>
      <c r="AV342" s="68">
        <f t="shared" si="59"/>
        <v>0</v>
      </c>
      <c r="AW342" s="44">
        <f>SUM(AV$14:AV342)</f>
        <v>0</v>
      </c>
      <c r="AX342" s="11">
        <f t="shared" si="60"/>
        <v>0</v>
      </c>
      <c r="AY342" s="11">
        <f t="shared" si="61"/>
        <v>329</v>
      </c>
      <c r="AZ342" s="11">
        <f t="shared" si="62"/>
        <v>0</v>
      </c>
      <c r="BA342" s="11">
        <v>329</v>
      </c>
      <c r="BB342" s="45" t="s">
        <v>1690</v>
      </c>
      <c r="BC342" s="45">
        <v>4</v>
      </c>
      <c r="BD342" s="46">
        <v>1.1999999999999999E-3</v>
      </c>
      <c r="BE342" s="38">
        <f t="shared" si="57"/>
        <v>0</v>
      </c>
      <c r="BF342" s="68">
        <f t="shared" si="63"/>
        <v>0</v>
      </c>
      <c r="BG342" s="44">
        <f>SUM(BF$14:BF342)</f>
        <v>6</v>
      </c>
      <c r="BH342" s="11">
        <f t="shared" si="64"/>
        <v>0</v>
      </c>
      <c r="BI342" s="11">
        <f t="shared" si="65"/>
        <v>329</v>
      </c>
      <c r="BT342" s="74">
        <v>298</v>
      </c>
      <c r="BU342" s="74" t="s">
        <v>699</v>
      </c>
      <c r="BV342" s="69" t="s">
        <v>2409</v>
      </c>
    </row>
    <row r="343" spans="1:7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AP343" s="68">
        <f t="shared" si="58"/>
        <v>0</v>
      </c>
      <c r="AQ343" s="68">
        <v>330</v>
      </c>
      <c r="AR343" s="41" t="s">
        <v>290</v>
      </c>
      <c r="AS343" s="42">
        <v>5</v>
      </c>
      <c r="AT343" s="43">
        <v>1.6000000000000001E-3</v>
      </c>
      <c r="AU343" s="38">
        <f t="shared" si="56"/>
        <v>0</v>
      </c>
      <c r="AV343" s="68">
        <f t="shared" si="59"/>
        <v>0</v>
      </c>
      <c r="AW343" s="44">
        <f>SUM(AV$14:AV343)</f>
        <v>0</v>
      </c>
      <c r="AX343" s="11">
        <f t="shared" si="60"/>
        <v>0</v>
      </c>
      <c r="AY343" s="11">
        <f t="shared" si="61"/>
        <v>330</v>
      </c>
      <c r="AZ343" s="11">
        <f t="shared" si="62"/>
        <v>0</v>
      </c>
      <c r="BA343" s="11">
        <v>330</v>
      </c>
      <c r="BB343" s="45" t="s">
        <v>1691</v>
      </c>
      <c r="BC343" s="45">
        <v>5</v>
      </c>
      <c r="BD343" s="46">
        <v>1.6000000000000001E-3</v>
      </c>
      <c r="BE343" s="38">
        <f t="shared" si="57"/>
        <v>0</v>
      </c>
      <c r="BF343" s="68">
        <f t="shared" si="63"/>
        <v>0</v>
      </c>
      <c r="BG343" s="44">
        <f>SUM(BF$14:BF343)</f>
        <v>6</v>
      </c>
      <c r="BH343" s="11">
        <f t="shared" si="64"/>
        <v>0</v>
      </c>
      <c r="BI343" s="11">
        <f t="shared" si="65"/>
        <v>330</v>
      </c>
      <c r="BT343" s="74">
        <v>299</v>
      </c>
      <c r="BU343" s="74" t="s">
        <v>700</v>
      </c>
      <c r="BV343" s="69" t="s">
        <v>2398</v>
      </c>
    </row>
    <row r="344" spans="1:7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AP344" s="68">
        <f t="shared" si="58"/>
        <v>0</v>
      </c>
      <c r="AQ344" s="68">
        <v>331</v>
      </c>
      <c r="AR344" s="41" t="s">
        <v>723</v>
      </c>
      <c r="AS344" s="42">
        <v>3</v>
      </c>
      <c r="AT344" s="43">
        <v>8.0000000000000004E-4</v>
      </c>
      <c r="AU344" s="38">
        <f t="shared" si="56"/>
        <v>0</v>
      </c>
      <c r="AV344" s="68">
        <f t="shared" si="59"/>
        <v>0</v>
      </c>
      <c r="AW344" s="44">
        <f>SUM(AV$14:AV344)</f>
        <v>0</v>
      </c>
      <c r="AX344" s="11">
        <f t="shared" si="60"/>
        <v>0</v>
      </c>
      <c r="AY344" s="11">
        <f t="shared" si="61"/>
        <v>331</v>
      </c>
      <c r="AZ344" s="11">
        <f t="shared" si="62"/>
        <v>0</v>
      </c>
      <c r="BA344" s="11">
        <v>331</v>
      </c>
      <c r="BB344" s="45" t="s">
        <v>1692</v>
      </c>
      <c r="BC344" s="45">
        <v>3</v>
      </c>
      <c r="BD344" s="46">
        <v>8.0000000000000004E-4</v>
      </c>
      <c r="BE344" s="38">
        <f t="shared" si="57"/>
        <v>0</v>
      </c>
      <c r="BF344" s="68">
        <f t="shared" si="63"/>
        <v>0</v>
      </c>
      <c r="BG344" s="44">
        <f>SUM(BF$14:BF344)</f>
        <v>6</v>
      </c>
      <c r="BH344" s="11">
        <f t="shared" si="64"/>
        <v>0</v>
      </c>
      <c r="BI344" s="11">
        <f t="shared" si="65"/>
        <v>331</v>
      </c>
      <c r="BT344" s="74">
        <v>300</v>
      </c>
      <c r="BU344" s="74" t="s">
        <v>701</v>
      </c>
      <c r="BV344" s="69" t="s">
        <v>2398</v>
      </c>
    </row>
    <row r="345" spans="1:7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AP345" s="68">
        <f t="shared" si="58"/>
        <v>0</v>
      </c>
      <c r="AQ345" s="68">
        <v>332</v>
      </c>
      <c r="AR345" s="41" t="s">
        <v>724</v>
      </c>
      <c r="AS345" s="42">
        <v>3</v>
      </c>
      <c r="AT345" s="43">
        <v>8.0000000000000004E-4</v>
      </c>
      <c r="AU345" s="38">
        <f t="shared" si="56"/>
        <v>0</v>
      </c>
      <c r="AV345" s="68">
        <f t="shared" si="59"/>
        <v>0</v>
      </c>
      <c r="AW345" s="44">
        <f>SUM(AV$14:AV345)</f>
        <v>0</v>
      </c>
      <c r="AX345" s="11">
        <f t="shared" si="60"/>
        <v>0</v>
      </c>
      <c r="AY345" s="11">
        <f t="shared" si="61"/>
        <v>332</v>
      </c>
      <c r="AZ345" s="11">
        <f t="shared" si="62"/>
        <v>7</v>
      </c>
      <c r="BA345" s="11">
        <v>332</v>
      </c>
      <c r="BB345" s="45" t="s">
        <v>1693</v>
      </c>
      <c r="BC345" s="45">
        <v>3</v>
      </c>
      <c r="BD345" s="46">
        <v>8.0000000000000004E-4</v>
      </c>
      <c r="BE345" s="38">
        <f t="shared" si="57"/>
        <v>15</v>
      </c>
      <c r="BF345" s="68">
        <f t="shared" si="63"/>
        <v>1</v>
      </c>
      <c r="BG345" s="44">
        <f>SUM(BF$14:BF345)</f>
        <v>7</v>
      </c>
      <c r="BH345" s="11">
        <f t="shared" si="64"/>
        <v>7</v>
      </c>
      <c r="BI345" s="11">
        <f t="shared" si="65"/>
        <v>332</v>
      </c>
      <c r="BT345" s="74">
        <v>301</v>
      </c>
      <c r="BU345" s="74" t="s">
        <v>702</v>
      </c>
      <c r="BV345" s="69" t="s">
        <v>2398</v>
      </c>
    </row>
    <row r="346" spans="1:7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AP346" s="68">
        <f t="shared" si="58"/>
        <v>0</v>
      </c>
      <c r="AQ346" s="68">
        <v>333</v>
      </c>
      <c r="AR346" s="41" t="s">
        <v>725</v>
      </c>
      <c r="AS346" s="42">
        <v>5</v>
      </c>
      <c r="AT346" s="43">
        <v>1.6000000000000001E-3</v>
      </c>
      <c r="AU346" s="38">
        <f t="shared" si="56"/>
        <v>0</v>
      </c>
      <c r="AV346" s="68">
        <f t="shared" si="59"/>
        <v>0</v>
      </c>
      <c r="AW346" s="44">
        <f>SUM(AV$14:AV346)</f>
        <v>0</v>
      </c>
      <c r="AX346" s="11">
        <f t="shared" si="60"/>
        <v>0</v>
      </c>
      <c r="AY346" s="11">
        <f t="shared" si="61"/>
        <v>333</v>
      </c>
      <c r="AZ346" s="11">
        <f t="shared" si="62"/>
        <v>0</v>
      </c>
      <c r="BA346" s="11">
        <v>333</v>
      </c>
      <c r="BB346" s="45" t="s">
        <v>1694</v>
      </c>
      <c r="BC346" s="45">
        <v>5</v>
      </c>
      <c r="BD346" s="46">
        <v>1.6000000000000001E-3</v>
      </c>
      <c r="BE346" s="38">
        <f t="shared" si="57"/>
        <v>0</v>
      </c>
      <c r="BF346" s="68">
        <f t="shared" si="63"/>
        <v>0</v>
      </c>
      <c r="BG346" s="44">
        <f>SUM(BF$14:BF346)</f>
        <v>7</v>
      </c>
      <c r="BH346" s="11">
        <f t="shared" si="64"/>
        <v>0</v>
      </c>
      <c r="BI346" s="11">
        <f t="shared" si="65"/>
        <v>333</v>
      </c>
      <c r="BT346" s="74">
        <v>302</v>
      </c>
      <c r="BU346" s="74" t="s">
        <v>703</v>
      </c>
      <c r="BV346" s="69" t="s">
        <v>2398</v>
      </c>
    </row>
    <row r="347" spans="1:7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AP347" s="68">
        <f t="shared" si="58"/>
        <v>0</v>
      </c>
      <c r="AQ347" s="68">
        <v>334</v>
      </c>
      <c r="AR347" s="41" t="s">
        <v>726</v>
      </c>
      <c r="AS347" s="42">
        <v>3</v>
      </c>
      <c r="AT347" s="43">
        <v>8.0000000000000004E-4</v>
      </c>
      <c r="AU347" s="38">
        <f t="shared" si="56"/>
        <v>0</v>
      </c>
      <c r="AV347" s="68">
        <f t="shared" si="59"/>
        <v>0</v>
      </c>
      <c r="AW347" s="44">
        <f>SUM(AV$14:AV347)</f>
        <v>0</v>
      </c>
      <c r="AX347" s="11">
        <f t="shared" si="60"/>
        <v>0</v>
      </c>
      <c r="AY347" s="11">
        <f t="shared" si="61"/>
        <v>334</v>
      </c>
      <c r="AZ347" s="11">
        <f t="shared" si="62"/>
        <v>0</v>
      </c>
      <c r="BA347" s="11">
        <v>334</v>
      </c>
      <c r="BB347" s="45" t="s">
        <v>1695</v>
      </c>
      <c r="BC347" s="45">
        <v>3</v>
      </c>
      <c r="BD347" s="46">
        <v>8.0000000000000004E-4</v>
      </c>
      <c r="BE347" s="38">
        <f t="shared" si="57"/>
        <v>0</v>
      </c>
      <c r="BF347" s="68">
        <f t="shared" si="63"/>
        <v>0</v>
      </c>
      <c r="BG347" s="44">
        <f>SUM(BF$14:BF347)</f>
        <v>7</v>
      </c>
      <c r="BH347" s="11">
        <f t="shared" si="64"/>
        <v>0</v>
      </c>
      <c r="BI347" s="11">
        <f t="shared" si="65"/>
        <v>334</v>
      </c>
      <c r="BT347" s="74">
        <v>303</v>
      </c>
      <c r="BU347" s="74" t="s">
        <v>704</v>
      </c>
      <c r="BV347" s="69" t="s">
        <v>2398</v>
      </c>
    </row>
    <row r="348" spans="1:7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AP348" s="68">
        <f t="shared" si="58"/>
        <v>0</v>
      </c>
      <c r="AQ348" s="68">
        <v>335</v>
      </c>
      <c r="AR348" s="41" t="s">
        <v>727</v>
      </c>
      <c r="AS348" s="42">
        <v>6</v>
      </c>
      <c r="AT348" s="43">
        <v>2E-3</v>
      </c>
      <c r="AU348" s="38">
        <f t="shared" si="56"/>
        <v>0</v>
      </c>
      <c r="AV348" s="68">
        <f t="shared" si="59"/>
        <v>0</v>
      </c>
      <c r="AW348" s="44">
        <f>SUM(AV$14:AV348)</f>
        <v>0</v>
      </c>
      <c r="AX348" s="11">
        <f t="shared" si="60"/>
        <v>0</v>
      </c>
      <c r="AY348" s="11">
        <f t="shared" si="61"/>
        <v>335</v>
      </c>
      <c r="AZ348" s="11">
        <f t="shared" si="62"/>
        <v>0</v>
      </c>
      <c r="BA348" s="11">
        <v>335</v>
      </c>
      <c r="BB348" s="45" t="s">
        <v>1696</v>
      </c>
      <c r="BC348" s="45">
        <v>6</v>
      </c>
      <c r="BD348" s="46">
        <v>2E-3</v>
      </c>
      <c r="BE348" s="38">
        <f t="shared" si="57"/>
        <v>0</v>
      </c>
      <c r="BF348" s="68">
        <f t="shared" si="63"/>
        <v>0</v>
      </c>
      <c r="BG348" s="44">
        <f>SUM(BF$14:BF348)</f>
        <v>7</v>
      </c>
      <c r="BH348" s="11">
        <f t="shared" si="64"/>
        <v>0</v>
      </c>
      <c r="BI348" s="11">
        <f t="shared" si="65"/>
        <v>335</v>
      </c>
      <c r="BT348" s="74">
        <v>304</v>
      </c>
      <c r="BU348" s="74" t="s">
        <v>705</v>
      </c>
      <c r="BV348" s="69" t="s">
        <v>2409</v>
      </c>
    </row>
    <row r="349" spans="1:7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AP349" s="68">
        <f t="shared" si="58"/>
        <v>0</v>
      </c>
      <c r="AQ349" s="68">
        <v>336</v>
      </c>
      <c r="AR349" s="41" t="s">
        <v>728</v>
      </c>
      <c r="AS349" s="42">
        <v>9</v>
      </c>
      <c r="AT349" s="43">
        <v>3.5000000000000001E-3</v>
      </c>
      <c r="AU349" s="38">
        <f t="shared" si="56"/>
        <v>0</v>
      </c>
      <c r="AV349" s="68">
        <f t="shared" si="59"/>
        <v>0</v>
      </c>
      <c r="AW349" s="44">
        <f>SUM(AV$14:AV349)</f>
        <v>0</v>
      </c>
      <c r="AX349" s="11">
        <f t="shared" si="60"/>
        <v>0</v>
      </c>
      <c r="AY349" s="11">
        <f t="shared" si="61"/>
        <v>336</v>
      </c>
      <c r="AZ349" s="11">
        <f t="shared" si="62"/>
        <v>0</v>
      </c>
      <c r="BA349" s="11">
        <v>336</v>
      </c>
      <c r="BB349" s="45" t="s">
        <v>1697</v>
      </c>
      <c r="BC349" s="45">
        <v>9</v>
      </c>
      <c r="BD349" s="46">
        <v>3.5000000000000001E-3</v>
      </c>
      <c r="BE349" s="38">
        <f t="shared" si="57"/>
        <v>0</v>
      </c>
      <c r="BF349" s="68">
        <f t="shared" si="63"/>
        <v>0</v>
      </c>
      <c r="BG349" s="44">
        <f>SUM(BF$14:BF349)</f>
        <v>7</v>
      </c>
      <c r="BH349" s="11">
        <f t="shared" si="64"/>
        <v>0</v>
      </c>
      <c r="BI349" s="11">
        <f t="shared" si="65"/>
        <v>336</v>
      </c>
      <c r="BT349" s="74">
        <v>305</v>
      </c>
      <c r="BU349" s="74" t="s">
        <v>706</v>
      </c>
      <c r="BV349" s="69" t="s">
        <v>2398</v>
      </c>
    </row>
    <row r="350" spans="1:7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AP350" s="68">
        <f t="shared" si="58"/>
        <v>0</v>
      </c>
      <c r="AQ350" s="68">
        <v>337</v>
      </c>
      <c r="AR350" s="41" t="s">
        <v>184</v>
      </c>
      <c r="AS350" s="42">
        <v>3</v>
      </c>
      <c r="AT350" s="43">
        <v>8.0000000000000004E-4</v>
      </c>
      <c r="AU350" s="38">
        <f t="shared" si="56"/>
        <v>0</v>
      </c>
      <c r="AV350" s="68">
        <f t="shared" si="59"/>
        <v>0</v>
      </c>
      <c r="AW350" s="44">
        <f>SUM(AV$14:AV350)</f>
        <v>0</v>
      </c>
      <c r="AX350" s="11">
        <f t="shared" si="60"/>
        <v>0</v>
      </c>
      <c r="AY350" s="11">
        <f t="shared" si="61"/>
        <v>337</v>
      </c>
      <c r="AZ350" s="11">
        <f t="shared" si="62"/>
        <v>0</v>
      </c>
      <c r="BA350" s="11">
        <v>337</v>
      </c>
      <c r="BB350" s="45" t="s">
        <v>184</v>
      </c>
      <c r="BC350" s="45">
        <v>3</v>
      </c>
      <c r="BD350" s="46">
        <v>8.0000000000000004E-4</v>
      </c>
      <c r="BE350" s="38">
        <f t="shared" si="57"/>
        <v>0</v>
      </c>
      <c r="BF350" s="68">
        <f t="shared" si="63"/>
        <v>0</v>
      </c>
      <c r="BG350" s="44">
        <f>SUM(BF$14:BF350)</f>
        <v>7</v>
      </c>
      <c r="BH350" s="11">
        <f t="shared" si="64"/>
        <v>0</v>
      </c>
      <c r="BI350" s="11">
        <f t="shared" si="65"/>
        <v>337</v>
      </c>
      <c r="BT350" s="74">
        <v>306</v>
      </c>
      <c r="BU350" s="74" t="s">
        <v>707</v>
      </c>
      <c r="BV350" s="69" t="s">
        <v>2395</v>
      </c>
    </row>
    <row r="351" spans="1:7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AP351" s="68">
        <f t="shared" si="58"/>
        <v>0</v>
      </c>
      <c r="AQ351" s="68">
        <v>338</v>
      </c>
      <c r="AR351" s="41" t="s">
        <v>729</v>
      </c>
      <c r="AS351" s="42">
        <v>4</v>
      </c>
      <c r="AT351" s="43">
        <v>1.1999999999999999E-3</v>
      </c>
      <c r="AU351" s="38">
        <f t="shared" si="56"/>
        <v>0</v>
      </c>
      <c r="AV351" s="68">
        <f t="shared" si="59"/>
        <v>0</v>
      </c>
      <c r="AW351" s="44">
        <f>SUM(AV$14:AV351)</f>
        <v>0</v>
      </c>
      <c r="AX351" s="11">
        <f t="shared" si="60"/>
        <v>0</v>
      </c>
      <c r="AY351" s="11">
        <f t="shared" si="61"/>
        <v>338</v>
      </c>
      <c r="AZ351" s="11">
        <f t="shared" si="62"/>
        <v>0</v>
      </c>
      <c r="BA351" s="11">
        <v>338</v>
      </c>
      <c r="BB351" s="45" t="s">
        <v>1698</v>
      </c>
      <c r="BC351" s="45">
        <v>4</v>
      </c>
      <c r="BD351" s="46">
        <v>1.1999999999999999E-3</v>
      </c>
      <c r="BE351" s="38">
        <f t="shared" si="57"/>
        <v>0</v>
      </c>
      <c r="BF351" s="68">
        <f t="shared" si="63"/>
        <v>0</v>
      </c>
      <c r="BG351" s="44">
        <f>SUM(BF$14:BF351)</f>
        <v>7</v>
      </c>
      <c r="BH351" s="11">
        <f t="shared" si="64"/>
        <v>0</v>
      </c>
      <c r="BI351" s="11">
        <f t="shared" si="65"/>
        <v>338</v>
      </c>
      <c r="BT351" s="74">
        <v>307</v>
      </c>
      <c r="BU351" s="74" t="s">
        <v>708</v>
      </c>
      <c r="BV351" s="69" t="s">
        <v>2398</v>
      </c>
    </row>
    <row r="352" spans="1:7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AP352" s="68">
        <f t="shared" si="58"/>
        <v>0</v>
      </c>
      <c r="AQ352" s="68">
        <v>339</v>
      </c>
      <c r="AR352" s="41" t="s">
        <v>730</v>
      </c>
      <c r="AS352" s="42">
        <v>2</v>
      </c>
      <c r="AT352" s="43">
        <v>5.0000000000000001E-4</v>
      </c>
      <c r="AU352" s="38">
        <f t="shared" si="56"/>
        <v>0</v>
      </c>
      <c r="AV352" s="68">
        <f t="shared" si="59"/>
        <v>0</v>
      </c>
      <c r="AW352" s="44">
        <f>SUM(AV$14:AV352)</f>
        <v>0</v>
      </c>
      <c r="AX352" s="11">
        <f t="shared" si="60"/>
        <v>0</v>
      </c>
      <c r="AY352" s="11">
        <f t="shared" si="61"/>
        <v>339</v>
      </c>
      <c r="AZ352" s="11">
        <f t="shared" si="62"/>
        <v>0</v>
      </c>
      <c r="BA352" s="11">
        <v>339</v>
      </c>
      <c r="BB352" s="45" t="s">
        <v>1699</v>
      </c>
      <c r="BC352" s="45">
        <v>2</v>
      </c>
      <c r="BD352" s="46">
        <v>5.0000000000000001E-4</v>
      </c>
      <c r="BE352" s="38">
        <f t="shared" si="57"/>
        <v>0</v>
      </c>
      <c r="BF352" s="68">
        <f t="shared" si="63"/>
        <v>0</v>
      </c>
      <c r="BG352" s="44">
        <f>SUM(BF$14:BF352)</f>
        <v>7</v>
      </c>
      <c r="BH352" s="11">
        <f t="shared" si="64"/>
        <v>0</v>
      </c>
      <c r="BI352" s="11">
        <f t="shared" si="65"/>
        <v>339</v>
      </c>
      <c r="BT352" s="74">
        <v>308</v>
      </c>
      <c r="BU352" s="74" t="s">
        <v>180</v>
      </c>
      <c r="BV352" s="69" t="s">
        <v>2398</v>
      </c>
    </row>
    <row r="353" spans="1:7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AP353" s="68">
        <f t="shared" si="58"/>
        <v>0</v>
      </c>
      <c r="AQ353" s="68">
        <v>340</v>
      </c>
      <c r="AR353" s="41" t="s">
        <v>731</v>
      </c>
      <c r="AS353" s="42">
        <v>3</v>
      </c>
      <c r="AT353" s="43">
        <v>8.0000000000000004E-4</v>
      </c>
      <c r="AU353" s="38">
        <f t="shared" si="56"/>
        <v>0</v>
      </c>
      <c r="AV353" s="68">
        <f t="shared" si="59"/>
        <v>0</v>
      </c>
      <c r="AW353" s="44">
        <f>SUM(AV$14:AV353)</f>
        <v>0</v>
      </c>
      <c r="AX353" s="11">
        <f t="shared" si="60"/>
        <v>0</v>
      </c>
      <c r="AY353" s="11">
        <f t="shared" si="61"/>
        <v>340</v>
      </c>
      <c r="AZ353" s="11">
        <f t="shared" si="62"/>
        <v>0</v>
      </c>
      <c r="BA353" s="11">
        <v>340</v>
      </c>
      <c r="BB353" s="45" t="s">
        <v>1700</v>
      </c>
      <c r="BC353" s="45">
        <v>3</v>
      </c>
      <c r="BD353" s="46">
        <v>8.0000000000000004E-4</v>
      </c>
      <c r="BE353" s="38">
        <f t="shared" si="57"/>
        <v>0</v>
      </c>
      <c r="BF353" s="68">
        <f t="shared" si="63"/>
        <v>0</v>
      </c>
      <c r="BG353" s="44">
        <f>SUM(BF$14:BF353)</f>
        <v>7</v>
      </c>
      <c r="BH353" s="11">
        <f t="shared" si="64"/>
        <v>0</v>
      </c>
      <c r="BI353" s="11">
        <f t="shared" si="65"/>
        <v>340</v>
      </c>
      <c r="BT353" s="74">
        <v>309</v>
      </c>
      <c r="BU353" s="74" t="s">
        <v>709</v>
      </c>
      <c r="BV353" s="69" t="s">
        <v>2397</v>
      </c>
    </row>
    <row r="354" spans="1:7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AP354" s="68">
        <f t="shared" si="58"/>
        <v>0</v>
      </c>
      <c r="AQ354" s="68">
        <v>341</v>
      </c>
      <c r="AR354" s="41" t="s">
        <v>732</v>
      </c>
      <c r="AS354" s="42">
        <v>3</v>
      </c>
      <c r="AT354" s="43">
        <v>8.0000000000000004E-4</v>
      </c>
      <c r="AU354" s="38">
        <f t="shared" si="56"/>
        <v>0</v>
      </c>
      <c r="AV354" s="68">
        <f t="shared" si="59"/>
        <v>0</v>
      </c>
      <c r="AW354" s="44">
        <f>SUM(AV$14:AV354)</f>
        <v>0</v>
      </c>
      <c r="AX354" s="11">
        <f t="shared" si="60"/>
        <v>0</v>
      </c>
      <c r="AY354" s="11">
        <f t="shared" si="61"/>
        <v>341</v>
      </c>
      <c r="AZ354" s="11">
        <f t="shared" si="62"/>
        <v>0</v>
      </c>
      <c r="BA354" s="11">
        <v>341</v>
      </c>
      <c r="BB354" s="45" t="s">
        <v>1701</v>
      </c>
      <c r="BC354" s="45">
        <v>3</v>
      </c>
      <c r="BD354" s="46">
        <v>8.0000000000000004E-4</v>
      </c>
      <c r="BE354" s="38">
        <f t="shared" si="57"/>
        <v>0</v>
      </c>
      <c r="BF354" s="68">
        <f t="shared" si="63"/>
        <v>0</v>
      </c>
      <c r="BG354" s="44">
        <f>SUM(BF$14:BF354)</f>
        <v>7</v>
      </c>
      <c r="BH354" s="11">
        <f t="shared" si="64"/>
        <v>0</v>
      </c>
      <c r="BI354" s="11">
        <f t="shared" si="65"/>
        <v>341</v>
      </c>
      <c r="BT354" s="74">
        <v>310</v>
      </c>
      <c r="BU354" s="74" t="s">
        <v>710</v>
      </c>
      <c r="BV354" s="69" t="s">
        <v>2398</v>
      </c>
    </row>
    <row r="355" spans="1:7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AP355" s="68">
        <f t="shared" si="58"/>
        <v>0</v>
      </c>
      <c r="AQ355" s="68">
        <v>342</v>
      </c>
      <c r="AR355" s="41" t="s">
        <v>733</v>
      </c>
      <c r="AS355" s="42">
        <v>5</v>
      </c>
      <c r="AT355" s="43">
        <v>1.6000000000000001E-3</v>
      </c>
      <c r="AU355" s="38">
        <f t="shared" si="56"/>
        <v>0</v>
      </c>
      <c r="AV355" s="68">
        <f t="shared" si="59"/>
        <v>0</v>
      </c>
      <c r="AW355" s="44">
        <f>SUM(AV$14:AV355)</f>
        <v>0</v>
      </c>
      <c r="AX355" s="11">
        <f t="shared" si="60"/>
        <v>0</v>
      </c>
      <c r="AY355" s="11">
        <f t="shared" si="61"/>
        <v>342</v>
      </c>
      <c r="AZ355" s="11">
        <f t="shared" si="62"/>
        <v>0</v>
      </c>
      <c r="BA355" s="11">
        <v>342</v>
      </c>
      <c r="BB355" s="45" t="s">
        <v>1702</v>
      </c>
      <c r="BC355" s="45">
        <v>5</v>
      </c>
      <c r="BD355" s="46">
        <v>1.6000000000000001E-3</v>
      </c>
      <c r="BE355" s="38">
        <f t="shared" si="57"/>
        <v>0</v>
      </c>
      <c r="BF355" s="68">
        <f t="shared" si="63"/>
        <v>0</v>
      </c>
      <c r="BG355" s="44">
        <f>SUM(BF$14:BF355)</f>
        <v>7</v>
      </c>
      <c r="BH355" s="11">
        <f t="shared" si="64"/>
        <v>0</v>
      </c>
      <c r="BI355" s="11">
        <f t="shared" si="65"/>
        <v>342</v>
      </c>
      <c r="BT355" s="74">
        <v>311</v>
      </c>
      <c r="BU355" s="74" t="s">
        <v>711</v>
      </c>
      <c r="BV355" s="69" t="s">
        <v>2402</v>
      </c>
    </row>
    <row r="356" spans="1:7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AP356" s="68">
        <f t="shared" si="58"/>
        <v>0</v>
      </c>
      <c r="AQ356" s="68">
        <v>343</v>
      </c>
      <c r="AR356" s="41" t="s">
        <v>734</v>
      </c>
      <c r="AS356" s="42">
        <v>3</v>
      </c>
      <c r="AT356" s="43">
        <v>8.0000000000000004E-4</v>
      </c>
      <c r="AU356" s="38">
        <f t="shared" si="56"/>
        <v>0</v>
      </c>
      <c r="AV356" s="68">
        <f t="shared" si="59"/>
        <v>0</v>
      </c>
      <c r="AW356" s="44">
        <f>SUM(AV$14:AV356)</f>
        <v>0</v>
      </c>
      <c r="AX356" s="11">
        <f t="shared" si="60"/>
        <v>0</v>
      </c>
      <c r="AY356" s="11">
        <f t="shared" si="61"/>
        <v>343</v>
      </c>
      <c r="AZ356" s="11">
        <f t="shared" si="62"/>
        <v>0</v>
      </c>
      <c r="BA356" s="11">
        <v>343</v>
      </c>
      <c r="BB356" s="45" t="s">
        <v>1703</v>
      </c>
      <c r="BC356" s="45">
        <v>3</v>
      </c>
      <c r="BD356" s="46">
        <v>8.0000000000000004E-4</v>
      </c>
      <c r="BE356" s="38">
        <f t="shared" si="57"/>
        <v>0</v>
      </c>
      <c r="BF356" s="68">
        <f t="shared" si="63"/>
        <v>0</v>
      </c>
      <c r="BG356" s="44">
        <f>SUM(BF$14:BF356)</f>
        <v>7</v>
      </c>
      <c r="BH356" s="11">
        <f t="shared" si="64"/>
        <v>0</v>
      </c>
      <c r="BI356" s="11">
        <f t="shared" si="65"/>
        <v>343</v>
      </c>
      <c r="BT356" s="74">
        <v>312</v>
      </c>
      <c r="BU356" s="74" t="s">
        <v>712</v>
      </c>
      <c r="BV356" s="69" t="s">
        <v>2398</v>
      </c>
    </row>
    <row r="357" spans="1:7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AP357" s="68">
        <f t="shared" si="58"/>
        <v>0</v>
      </c>
      <c r="AQ357" s="68">
        <v>344</v>
      </c>
      <c r="AR357" s="41" t="s">
        <v>291</v>
      </c>
      <c r="AS357" s="42">
        <v>6</v>
      </c>
      <c r="AT357" s="43">
        <v>2E-3</v>
      </c>
      <c r="AU357" s="38">
        <f t="shared" si="56"/>
        <v>0</v>
      </c>
      <c r="AV357" s="68">
        <f t="shared" si="59"/>
        <v>0</v>
      </c>
      <c r="AW357" s="44">
        <f>SUM(AV$14:AV357)</f>
        <v>0</v>
      </c>
      <c r="AX357" s="11">
        <f t="shared" si="60"/>
        <v>0</v>
      </c>
      <c r="AY357" s="11">
        <f t="shared" si="61"/>
        <v>344</v>
      </c>
      <c r="AZ357" s="11">
        <f t="shared" si="62"/>
        <v>0</v>
      </c>
      <c r="BA357" s="11">
        <v>344</v>
      </c>
      <c r="BB357" s="45" t="s">
        <v>1704</v>
      </c>
      <c r="BC357" s="45">
        <v>6</v>
      </c>
      <c r="BD357" s="46">
        <v>2E-3</v>
      </c>
      <c r="BE357" s="38">
        <f t="shared" si="57"/>
        <v>0</v>
      </c>
      <c r="BF357" s="68">
        <f t="shared" si="63"/>
        <v>0</v>
      </c>
      <c r="BG357" s="44">
        <f>SUM(BF$14:BF357)</f>
        <v>7</v>
      </c>
      <c r="BH357" s="11">
        <f t="shared" si="64"/>
        <v>0</v>
      </c>
      <c r="BI357" s="11">
        <f t="shared" si="65"/>
        <v>344</v>
      </c>
      <c r="BT357" s="74">
        <v>313</v>
      </c>
      <c r="BU357" s="74" t="s">
        <v>713</v>
      </c>
      <c r="BV357" s="69" t="s">
        <v>2398</v>
      </c>
    </row>
    <row r="358" spans="1:7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AP358" s="68">
        <f t="shared" si="58"/>
        <v>0</v>
      </c>
      <c r="AQ358" s="68">
        <v>345</v>
      </c>
      <c r="AR358" s="41" t="s">
        <v>735</v>
      </c>
      <c r="AS358" s="42">
        <v>7</v>
      </c>
      <c r="AT358" s="43">
        <v>2.5000000000000001E-3</v>
      </c>
      <c r="AU358" s="38">
        <f t="shared" si="56"/>
        <v>0</v>
      </c>
      <c r="AV358" s="68">
        <f t="shared" si="59"/>
        <v>0</v>
      </c>
      <c r="AW358" s="44">
        <f>SUM(AV$14:AV358)</f>
        <v>0</v>
      </c>
      <c r="AX358" s="11">
        <f t="shared" si="60"/>
        <v>0</v>
      </c>
      <c r="AY358" s="11">
        <f t="shared" si="61"/>
        <v>345</v>
      </c>
      <c r="AZ358" s="11">
        <f t="shared" si="62"/>
        <v>0</v>
      </c>
      <c r="BA358" s="11">
        <v>345</v>
      </c>
      <c r="BB358" s="45" t="s">
        <v>1705</v>
      </c>
      <c r="BC358" s="45">
        <v>7</v>
      </c>
      <c r="BD358" s="46">
        <v>2.5000000000000001E-3</v>
      </c>
      <c r="BE358" s="38">
        <f t="shared" si="57"/>
        <v>0</v>
      </c>
      <c r="BF358" s="68">
        <f t="shared" si="63"/>
        <v>0</v>
      </c>
      <c r="BG358" s="44">
        <f>SUM(BF$14:BF358)</f>
        <v>7</v>
      </c>
      <c r="BH358" s="11">
        <f t="shared" si="64"/>
        <v>0</v>
      </c>
      <c r="BI358" s="11">
        <f t="shared" si="65"/>
        <v>345</v>
      </c>
      <c r="BT358" s="74">
        <v>314</v>
      </c>
      <c r="BU358" s="74" t="s">
        <v>714</v>
      </c>
      <c r="BV358" s="69" t="s">
        <v>2392</v>
      </c>
    </row>
    <row r="359" spans="1:7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AP359" s="68">
        <f t="shared" si="58"/>
        <v>0</v>
      </c>
      <c r="AQ359" s="68">
        <v>346</v>
      </c>
      <c r="AR359" s="41" t="s">
        <v>736</v>
      </c>
      <c r="AS359" s="42">
        <v>8</v>
      </c>
      <c r="AT359" s="43">
        <v>3.0000000000000001E-3</v>
      </c>
      <c r="AU359" s="38">
        <f t="shared" si="56"/>
        <v>0</v>
      </c>
      <c r="AV359" s="68">
        <f t="shared" si="59"/>
        <v>0</v>
      </c>
      <c r="AW359" s="44">
        <f>SUM(AV$14:AV359)</f>
        <v>0</v>
      </c>
      <c r="AX359" s="11">
        <f t="shared" si="60"/>
        <v>0</v>
      </c>
      <c r="AY359" s="11">
        <f t="shared" si="61"/>
        <v>346</v>
      </c>
      <c r="AZ359" s="11">
        <f t="shared" si="62"/>
        <v>0</v>
      </c>
      <c r="BA359" s="11">
        <v>346</v>
      </c>
      <c r="BB359" s="45" t="s">
        <v>1706</v>
      </c>
      <c r="BC359" s="45">
        <v>8</v>
      </c>
      <c r="BD359" s="46">
        <v>3.0000000000000001E-3</v>
      </c>
      <c r="BE359" s="38">
        <f t="shared" si="57"/>
        <v>0</v>
      </c>
      <c r="BF359" s="68">
        <f t="shared" si="63"/>
        <v>0</v>
      </c>
      <c r="BG359" s="44">
        <f>SUM(BF$14:BF359)</f>
        <v>7</v>
      </c>
      <c r="BH359" s="11">
        <f t="shared" si="64"/>
        <v>0</v>
      </c>
      <c r="BI359" s="11">
        <f t="shared" si="65"/>
        <v>346</v>
      </c>
      <c r="BT359" s="74">
        <v>315</v>
      </c>
      <c r="BU359" s="74" t="s">
        <v>715</v>
      </c>
      <c r="BV359" s="69" t="s">
        <v>2398</v>
      </c>
    </row>
    <row r="360" spans="1:7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AP360" s="68">
        <f t="shared" si="58"/>
        <v>0</v>
      </c>
      <c r="AQ360" s="68">
        <v>347</v>
      </c>
      <c r="AR360" s="41" t="s">
        <v>737</v>
      </c>
      <c r="AS360" s="42">
        <v>5</v>
      </c>
      <c r="AT360" s="43">
        <v>1.6000000000000001E-3</v>
      </c>
      <c r="AU360" s="38">
        <f t="shared" si="56"/>
        <v>0</v>
      </c>
      <c r="AV360" s="68">
        <f t="shared" si="59"/>
        <v>0</v>
      </c>
      <c r="AW360" s="44">
        <f>SUM(AV$14:AV360)</f>
        <v>0</v>
      </c>
      <c r="AX360" s="11">
        <f t="shared" si="60"/>
        <v>0</v>
      </c>
      <c r="AY360" s="11">
        <f t="shared" si="61"/>
        <v>347</v>
      </c>
      <c r="AZ360" s="11">
        <f t="shared" si="62"/>
        <v>0</v>
      </c>
      <c r="BA360" s="11">
        <v>347</v>
      </c>
      <c r="BB360" s="45" t="s">
        <v>1707</v>
      </c>
      <c r="BC360" s="45">
        <v>5</v>
      </c>
      <c r="BD360" s="46">
        <v>1.6000000000000001E-3</v>
      </c>
      <c r="BE360" s="38">
        <f t="shared" si="57"/>
        <v>0</v>
      </c>
      <c r="BF360" s="68">
        <f t="shared" si="63"/>
        <v>0</v>
      </c>
      <c r="BG360" s="44">
        <f>SUM(BF$14:BF360)</f>
        <v>7</v>
      </c>
      <c r="BH360" s="11">
        <f t="shared" si="64"/>
        <v>0</v>
      </c>
      <c r="BI360" s="11">
        <f t="shared" si="65"/>
        <v>347</v>
      </c>
      <c r="BT360" s="74">
        <v>316</v>
      </c>
      <c r="BU360" s="74" t="s">
        <v>716</v>
      </c>
      <c r="BV360" s="69" t="s">
        <v>2398</v>
      </c>
    </row>
    <row r="361" spans="1:7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AP361" s="68">
        <f t="shared" si="58"/>
        <v>0</v>
      </c>
      <c r="AQ361" s="68">
        <v>348</v>
      </c>
      <c r="AR361" s="41" t="s">
        <v>738</v>
      </c>
      <c r="AS361" s="42">
        <v>7</v>
      </c>
      <c r="AT361" s="43">
        <v>2.5000000000000001E-3</v>
      </c>
      <c r="AU361" s="38">
        <f t="shared" si="56"/>
        <v>0</v>
      </c>
      <c r="AV361" s="68">
        <f t="shared" si="59"/>
        <v>0</v>
      </c>
      <c r="AW361" s="44">
        <f>SUM(AV$14:AV361)</f>
        <v>0</v>
      </c>
      <c r="AX361" s="11">
        <f t="shared" si="60"/>
        <v>0</v>
      </c>
      <c r="AY361" s="11">
        <f t="shared" si="61"/>
        <v>348</v>
      </c>
      <c r="AZ361" s="11">
        <f t="shared" si="62"/>
        <v>0</v>
      </c>
      <c r="BA361" s="11">
        <v>348</v>
      </c>
      <c r="BB361" s="45" t="s">
        <v>1708</v>
      </c>
      <c r="BC361" s="45">
        <v>7</v>
      </c>
      <c r="BD361" s="46">
        <v>2.5000000000000001E-3</v>
      </c>
      <c r="BE361" s="38">
        <f t="shared" si="57"/>
        <v>0</v>
      </c>
      <c r="BF361" s="68">
        <f t="shared" si="63"/>
        <v>0</v>
      </c>
      <c r="BG361" s="44">
        <f>SUM(BF$14:BF361)</f>
        <v>7</v>
      </c>
      <c r="BH361" s="11">
        <f t="shared" si="64"/>
        <v>0</v>
      </c>
      <c r="BI361" s="11">
        <f t="shared" si="65"/>
        <v>348</v>
      </c>
      <c r="BT361" s="74">
        <v>317</v>
      </c>
      <c r="BU361" s="74" t="s">
        <v>427</v>
      </c>
      <c r="BV361" s="69" t="s">
        <v>2398</v>
      </c>
    </row>
    <row r="362" spans="1:7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AP362" s="68">
        <f t="shared" si="58"/>
        <v>0</v>
      </c>
      <c r="AQ362" s="68">
        <v>349</v>
      </c>
      <c r="AR362" s="41" t="s">
        <v>739</v>
      </c>
      <c r="AS362" s="42">
        <v>3</v>
      </c>
      <c r="AT362" s="43">
        <v>8.0000000000000004E-4</v>
      </c>
      <c r="AU362" s="38">
        <f t="shared" si="56"/>
        <v>0</v>
      </c>
      <c r="AV362" s="68">
        <f t="shared" si="59"/>
        <v>0</v>
      </c>
      <c r="AW362" s="44">
        <f>SUM(AV$14:AV362)</f>
        <v>0</v>
      </c>
      <c r="AX362" s="11">
        <f t="shared" si="60"/>
        <v>0</v>
      </c>
      <c r="AY362" s="11">
        <f t="shared" si="61"/>
        <v>349</v>
      </c>
      <c r="AZ362" s="11">
        <f t="shared" si="62"/>
        <v>0</v>
      </c>
      <c r="BA362" s="11">
        <v>349</v>
      </c>
      <c r="BB362" s="45" t="s">
        <v>1709</v>
      </c>
      <c r="BC362" s="45">
        <v>3</v>
      </c>
      <c r="BD362" s="46">
        <v>8.0000000000000004E-4</v>
      </c>
      <c r="BE362" s="38">
        <f t="shared" si="57"/>
        <v>0</v>
      </c>
      <c r="BF362" s="68">
        <f t="shared" si="63"/>
        <v>0</v>
      </c>
      <c r="BG362" s="44">
        <f>SUM(BF$14:BF362)</f>
        <v>7</v>
      </c>
      <c r="BH362" s="11">
        <f t="shared" si="64"/>
        <v>0</v>
      </c>
      <c r="BI362" s="11">
        <f t="shared" si="65"/>
        <v>349</v>
      </c>
      <c r="BT362" s="74">
        <v>318</v>
      </c>
      <c r="BU362" s="74" t="s">
        <v>181</v>
      </c>
      <c r="BV362" s="69" t="s">
        <v>2398</v>
      </c>
    </row>
    <row r="363" spans="1:7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AP363" s="68">
        <f t="shared" si="58"/>
        <v>0</v>
      </c>
      <c r="AQ363" s="68">
        <v>350</v>
      </c>
      <c r="AR363" s="41" t="s">
        <v>185</v>
      </c>
      <c r="AS363" s="42">
        <v>4</v>
      </c>
      <c r="AT363" s="43">
        <v>1.1999999999999999E-3</v>
      </c>
      <c r="AU363" s="38">
        <f t="shared" si="56"/>
        <v>0</v>
      </c>
      <c r="AV363" s="68">
        <f t="shared" si="59"/>
        <v>0</v>
      </c>
      <c r="AW363" s="44">
        <f>SUM(AV$14:AV363)</f>
        <v>0</v>
      </c>
      <c r="AX363" s="11">
        <f t="shared" si="60"/>
        <v>0</v>
      </c>
      <c r="AY363" s="11">
        <f t="shared" si="61"/>
        <v>350</v>
      </c>
      <c r="AZ363" s="11">
        <f t="shared" si="62"/>
        <v>0</v>
      </c>
      <c r="BA363" s="11">
        <v>350</v>
      </c>
      <c r="BB363" s="45" t="s">
        <v>185</v>
      </c>
      <c r="BC363" s="45">
        <v>4</v>
      </c>
      <c r="BD363" s="46">
        <v>1.1999999999999999E-3</v>
      </c>
      <c r="BE363" s="38">
        <f t="shared" si="57"/>
        <v>0</v>
      </c>
      <c r="BF363" s="68">
        <f t="shared" si="63"/>
        <v>0</v>
      </c>
      <c r="BG363" s="44">
        <f>SUM(BF$14:BF363)</f>
        <v>7</v>
      </c>
      <c r="BH363" s="11">
        <f t="shared" si="64"/>
        <v>0</v>
      </c>
      <c r="BI363" s="11">
        <f t="shared" si="65"/>
        <v>350</v>
      </c>
      <c r="BT363" s="74">
        <v>319</v>
      </c>
      <c r="BU363" s="74" t="s">
        <v>287</v>
      </c>
      <c r="BV363" s="69" t="s">
        <v>2398</v>
      </c>
    </row>
    <row r="364" spans="1:7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AP364" s="68">
        <f t="shared" si="58"/>
        <v>0</v>
      </c>
      <c r="AQ364" s="68">
        <v>351</v>
      </c>
      <c r="AR364" s="41" t="s">
        <v>740</v>
      </c>
      <c r="AS364" s="42">
        <v>2</v>
      </c>
      <c r="AT364" s="43">
        <v>5.0000000000000001E-4</v>
      </c>
      <c r="AU364" s="38">
        <f t="shared" si="56"/>
        <v>0</v>
      </c>
      <c r="AV364" s="68">
        <f t="shared" si="59"/>
        <v>0</v>
      </c>
      <c r="AW364" s="44">
        <f>SUM(AV$14:AV364)</f>
        <v>0</v>
      </c>
      <c r="AX364" s="11">
        <f t="shared" si="60"/>
        <v>0</v>
      </c>
      <c r="AY364" s="11">
        <f t="shared" si="61"/>
        <v>351</v>
      </c>
      <c r="AZ364" s="11">
        <f t="shared" si="62"/>
        <v>0</v>
      </c>
      <c r="BA364" s="11">
        <v>351</v>
      </c>
      <c r="BB364" s="45" t="s">
        <v>1710</v>
      </c>
      <c r="BC364" s="45">
        <v>2</v>
      </c>
      <c r="BD364" s="46">
        <v>5.0000000000000001E-4</v>
      </c>
      <c r="BE364" s="38">
        <f t="shared" si="57"/>
        <v>0</v>
      </c>
      <c r="BF364" s="68">
        <f t="shared" si="63"/>
        <v>0</v>
      </c>
      <c r="BG364" s="44">
        <f>SUM(BF$14:BF364)</f>
        <v>7</v>
      </c>
      <c r="BH364" s="11">
        <f t="shared" si="64"/>
        <v>0</v>
      </c>
      <c r="BI364" s="11">
        <f t="shared" si="65"/>
        <v>351</v>
      </c>
      <c r="BT364" s="74">
        <v>320</v>
      </c>
      <c r="BU364" s="74" t="s">
        <v>717</v>
      </c>
      <c r="BV364" s="69" t="s">
        <v>2398</v>
      </c>
    </row>
    <row r="365" spans="1:7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AP365" s="68">
        <f t="shared" si="58"/>
        <v>0</v>
      </c>
      <c r="AQ365" s="68">
        <v>352</v>
      </c>
      <c r="AR365" s="41" t="s">
        <v>741</v>
      </c>
      <c r="AS365" s="42">
        <v>3</v>
      </c>
      <c r="AT365" s="43">
        <v>8.0000000000000004E-4</v>
      </c>
      <c r="AU365" s="38">
        <f t="shared" si="56"/>
        <v>0</v>
      </c>
      <c r="AV365" s="68">
        <f t="shared" si="59"/>
        <v>0</v>
      </c>
      <c r="AW365" s="44">
        <f>SUM(AV$14:AV365)</f>
        <v>0</v>
      </c>
      <c r="AX365" s="11">
        <f t="shared" si="60"/>
        <v>0</v>
      </c>
      <c r="AY365" s="11">
        <f t="shared" si="61"/>
        <v>352</v>
      </c>
      <c r="AZ365" s="11">
        <f t="shared" si="62"/>
        <v>0</v>
      </c>
      <c r="BA365" s="11">
        <v>352</v>
      </c>
      <c r="BB365" s="45" t="s">
        <v>1711</v>
      </c>
      <c r="BC365" s="45">
        <v>3</v>
      </c>
      <c r="BD365" s="46">
        <v>8.0000000000000004E-4</v>
      </c>
      <c r="BE365" s="38">
        <f t="shared" si="57"/>
        <v>0</v>
      </c>
      <c r="BF365" s="68">
        <f t="shared" si="63"/>
        <v>0</v>
      </c>
      <c r="BG365" s="44">
        <f>SUM(BF$14:BF365)</f>
        <v>7</v>
      </c>
      <c r="BH365" s="11">
        <f t="shared" si="64"/>
        <v>0</v>
      </c>
      <c r="BI365" s="11">
        <f t="shared" si="65"/>
        <v>352</v>
      </c>
      <c r="BT365" s="74">
        <v>321</v>
      </c>
      <c r="BU365" s="74" t="s">
        <v>182</v>
      </c>
      <c r="BV365" s="69" t="s">
        <v>2398</v>
      </c>
    </row>
    <row r="366" spans="1:7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AP366" s="68">
        <f t="shared" si="58"/>
        <v>0</v>
      </c>
      <c r="AQ366" s="68">
        <v>353</v>
      </c>
      <c r="AR366" s="41" t="s">
        <v>742</v>
      </c>
      <c r="AS366" s="42">
        <v>2</v>
      </c>
      <c r="AT366" s="43">
        <v>5.0000000000000001E-4</v>
      </c>
      <c r="AU366" s="38">
        <f t="shared" si="56"/>
        <v>0</v>
      </c>
      <c r="AV366" s="68">
        <f t="shared" si="59"/>
        <v>0</v>
      </c>
      <c r="AW366" s="44">
        <f>SUM(AV$14:AV366)</f>
        <v>0</v>
      </c>
      <c r="AX366" s="11">
        <f t="shared" si="60"/>
        <v>0</v>
      </c>
      <c r="AY366" s="11">
        <f t="shared" si="61"/>
        <v>353</v>
      </c>
      <c r="AZ366" s="11">
        <f t="shared" si="62"/>
        <v>0</v>
      </c>
      <c r="BA366" s="11">
        <v>353</v>
      </c>
      <c r="BB366" s="45" t="s">
        <v>1712</v>
      </c>
      <c r="BC366" s="45">
        <v>2</v>
      </c>
      <c r="BD366" s="46">
        <v>5.0000000000000001E-4</v>
      </c>
      <c r="BE366" s="38">
        <f t="shared" si="57"/>
        <v>0</v>
      </c>
      <c r="BF366" s="68">
        <f t="shared" si="63"/>
        <v>0</v>
      </c>
      <c r="BG366" s="44">
        <f>SUM(BF$14:BF366)</f>
        <v>7</v>
      </c>
      <c r="BH366" s="11">
        <f t="shared" si="64"/>
        <v>0</v>
      </c>
      <c r="BI366" s="11">
        <f t="shared" si="65"/>
        <v>353</v>
      </c>
      <c r="BT366" s="74">
        <v>322</v>
      </c>
      <c r="BU366" s="74" t="s">
        <v>183</v>
      </c>
      <c r="BV366" s="69" t="s">
        <v>2398</v>
      </c>
    </row>
    <row r="367" spans="1:7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AP367" s="68">
        <f t="shared" si="58"/>
        <v>0</v>
      </c>
      <c r="AQ367" s="68">
        <v>354</v>
      </c>
      <c r="AR367" s="41" t="s">
        <v>743</v>
      </c>
      <c r="AS367" s="42">
        <v>1</v>
      </c>
      <c r="AT367" s="43">
        <v>2.7E-4</v>
      </c>
      <c r="AU367" s="38">
        <f t="shared" si="56"/>
        <v>0</v>
      </c>
      <c r="AV367" s="68">
        <f t="shared" si="59"/>
        <v>0</v>
      </c>
      <c r="AW367" s="44">
        <f>SUM(AV$14:AV367)</f>
        <v>0</v>
      </c>
      <c r="AX367" s="11">
        <f t="shared" si="60"/>
        <v>0</v>
      </c>
      <c r="AY367" s="11">
        <f t="shared" si="61"/>
        <v>354</v>
      </c>
      <c r="AZ367" s="11">
        <f t="shared" si="62"/>
        <v>0</v>
      </c>
      <c r="BA367" s="11">
        <v>354</v>
      </c>
      <c r="BB367" s="45" t="s">
        <v>1713</v>
      </c>
      <c r="BC367" s="45">
        <v>1</v>
      </c>
      <c r="BD367" s="46">
        <v>2.7E-4</v>
      </c>
      <c r="BE367" s="38">
        <f t="shared" si="57"/>
        <v>0</v>
      </c>
      <c r="BF367" s="68">
        <f t="shared" si="63"/>
        <v>0</v>
      </c>
      <c r="BG367" s="44">
        <f>SUM(BF$14:BF367)</f>
        <v>7</v>
      </c>
      <c r="BH367" s="11">
        <f t="shared" si="64"/>
        <v>0</v>
      </c>
      <c r="BI367" s="11">
        <f t="shared" si="65"/>
        <v>354</v>
      </c>
      <c r="BT367" s="74">
        <v>323</v>
      </c>
      <c r="BU367" s="74" t="s">
        <v>718</v>
      </c>
      <c r="BV367" s="69" t="s">
        <v>2398</v>
      </c>
    </row>
    <row r="368" spans="1:7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AP368" s="68">
        <f t="shared" si="58"/>
        <v>0</v>
      </c>
      <c r="AQ368" s="68">
        <v>355</v>
      </c>
      <c r="AR368" s="41" t="s">
        <v>744</v>
      </c>
      <c r="AS368" s="42">
        <v>6</v>
      </c>
      <c r="AT368" s="43">
        <v>2E-3</v>
      </c>
      <c r="AU368" s="38">
        <f t="shared" si="56"/>
        <v>0</v>
      </c>
      <c r="AV368" s="68">
        <f t="shared" si="59"/>
        <v>0</v>
      </c>
      <c r="AW368" s="44">
        <f>SUM(AV$14:AV368)</f>
        <v>0</v>
      </c>
      <c r="AX368" s="11">
        <f t="shared" si="60"/>
        <v>0</v>
      </c>
      <c r="AY368" s="11">
        <f t="shared" si="61"/>
        <v>355</v>
      </c>
      <c r="AZ368" s="11">
        <f t="shared" si="62"/>
        <v>0</v>
      </c>
      <c r="BA368" s="11">
        <v>355</v>
      </c>
      <c r="BB368" s="45" t="s">
        <v>1714</v>
      </c>
      <c r="BC368" s="45">
        <v>6</v>
      </c>
      <c r="BD368" s="46">
        <v>2E-3</v>
      </c>
      <c r="BE368" s="38">
        <f t="shared" si="57"/>
        <v>0</v>
      </c>
      <c r="BF368" s="68">
        <f t="shared" si="63"/>
        <v>0</v>
      </c>
      <c r="BG368" s="44">
        <f>SUM(BF$14:BF368)</f>
        <v>7</v>
      </c>
      <c r="BH368" s="11">
        <f t="shared" si="64"/>
        <v>0</v>
      </c>
      <c r="BI368" s="11">
        <f t="shared" si="65"/>
        <v>355</v>
      </c>
      <c r="BT368" s="74">
        <v>324</v>
      </c>
      <c r="BU368" s="74" t="s">
        <v>719</v>
      </c>
      <c r="BV368" s="69" t="s">
        <v>2398</v>
      </c>
    </row>
    <row r="369" spans="1:7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AP369" s="68">
        <f t="shared" si="58"/>
        <v>0</v>
      </c>
      <c r="AQ369" s="68">
        <v>356</v>
      </c>
      <c r="AR369" s="41" t="s">
        <v>745</v>
      </c>
      <c r="AS369" s="42">
        <v>5</v>
      </c>
      <c r="AT369" s="43">
        <v>1.6000000000000001E-3</v>
      </c>
      <c r="AU369" s="38">
        <f t="shared" si="56"/>
        <v>0</v>
      </c>
      <c r="AV369" s="68">
        <f t="shared" si="59"/>
        <v>0</v>
      </c>
      <c r="AW369" s="44">
        <f>SUM(AV$14:AV369)</f>
        <v>0</v>
      </c>
      <c r="AX369" s="11">
        <f t="shared" si="60"/>
        <v>0</v>
      </c>
      <c r="AY369" s="11">
        <f t="shared" si="61"/>
        <v>356</v>
      </c>
      <c r="AZ369" s="11">
        <f t="shared" si="62"/>
        <v>0</v>
      </c>
      <c r="BA369" s="11">
        <v>356</v>
      </c>
      <c r="BB369" s="45" t="s">
        <v>1715</v>
      </c>
      <c r="BC369" s="45">
        <v>5</v>
      </c>
      <c r="BD369" s="46">
        <v>1.6000000000000001E-3</v>
      </c>
      <c r="BE369" s="38">
        <f t="shared" si="57"/>
        <v>0</v>
      </c>
      <c r="BF369" s="68">
        <f t="shared" si="63"/>
        <v>0</v>
      </c>
      <c r="BG369" s="44">
        <f>SUM(BF$14:BF369)</f>
        <v>7</v>
      </c>
      <c r="BH369" s="11">
        <f t="shared" si="64"/>
        <v>0</v>
      </c>
      <c r="BI369" s="11">
        <f t="shared" si="65"/>
        <v>356</v>
      </c>
      <c r="BT369" s="74">
        <v>325</v>
      </c>
      <c r="BU369" s="74" t="s">
        <v>288</v>
      </c>
      <c r="BV369" s="69" t="s">
        <v>2418</v>
      </c>
    </row>
    <row r="370" spans="1:7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AP370" s="68">
        <f t="shared" si="58"/>
        <v>0</v>
      </c>
      <c r="AQ370" s="68">
        <v>357</v>
      </c>
      <c r="AR370" s="41" t="s">
        <v>746</v>
      </c>
      <c r="AS370" s="42">
        <v>4</v>
      </c>
      <c r="AT370" s="43">
        <v>1.1999999999999999E-3</v>
      </c>
      <c r="AU370" s="38">
        <f t="shared" si="56"/>
        <v>0</v>
      </c>
      <c r="AV370" s="68">
        <f t="shared" si="59"/>
        <v>0</v>
      </c>
      <c r="AW370" s="44">
        <f>SUM(AV$14:AV370)</f>
        <v>0</v>
      </c>
      <c r="AX370" s="11">
        <f t="shared" si="60"/>
        <v>0</v>
      </c>
      <c r="AY370" s="11">
        <f t="shared" si="61"/>
        <v>357</v>
      </c>
      <c r="AZ370" s="11">
        <f t="shared" si="62"/>
        <v>0</v>
      </c>
      <c r="BA370" s="11">
        <v>357</v>
      </c>
      <c r="BB370" s="45" t="s">
        <v>1716</v>
      </c>
      <c r="BC370" s="45">
        <v>4</v>
      </c>
      <c r="BD370" s="46">
        <v>1.1999999999999999E-3</v>
      </c>
      <c r="BE370" s="38">
        <f t="shared" si="57"/>
        <v>0</v>
      </c>
      <c r="BF370" s="68">
        <f t="shared" si="63"/>
        <v>0</v>
      </c>
      <c r="BG370" s="44">
        <f>SUM(BF$14:BF370)</f>
        <v>7</v>
      </c>
      <c r="BH370" s="11">
        <f t="shared" si="64"/>
        <v>0</v>
      </c>
      <c r="BI370" s="11">
        <f t="shared" si="65"/>
        <v>357</v>
      </c>
      <c r="BT370" s="74">
        <v>326</v>
      </c>
      <c r="BU370" s="74" t="s">
        <v>720</v>
      </c>
      <c r="BV370" s="69" t="s">
        <v>2389</v>
      </c>
    </row>
    <row r="371" spans="1:7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AP371" s="68">
        <f t="shared" si="58"/>
        <v>0</v>
      </c>
      <c r="AQ371" s="68">
        <v>358</v>
      </c>
      <c r="AR371" s="41" t="s">
        <v>186</v>
      </c>
      <c r="AS371" s="42">
        <v>9</v>
      </c>
      <c r="AT371" s="43">
        <v>3.5000000000000001E-3</v>
      </c>
      <c r="AU371" s="38">
        <f t="shared" si="56"/>
        <v>0</v>
      </c>
      <c r="AV371" s="68">
        <f t="shared" si="59"/>
        <v>0</v>
      </c>
      <c r="AW371" s="44">
        <f>SUM(AV$14:AV371)</f>
        <v>0</v>
      </c>
      <c r="AX371" s="11">
        <f t="shared" si="60"/>
        <v>0</v>
      </c>
      <c r="AY371" s="11">
        <f t="shared" si="61"/>
        <v>358</v>
      </c>
      <c r="AZ371" s="11">
        <f t="shared" si="62"/>
        <v>0</v>
      </c>
      <c r="BA371" s="11">
        <v>358</v>
      </c>
      <c r="BB371" s="45" t="s">
        <v>186</v>
      </c>
      <c r="BC371" s="45">
        <v>9</v>
      </c>
      <c r="BD371" s="46">
        <v>3.5000000000000001E-3</v>
      </c>
      <c r="BE371" s="38">
        <f t="shared" si="57"/>
        <v>0</v>
      </c>
      <c r="BF371" s="68">
        <f t="shared" si="63"/>
        <v>0</v>
      </c>
      <c r="BG371" s="44">
        <f>SUM(BF$14:BF371)</f>
        <v>7</v>
      </c>
      <c r="BH371" s="11">
        <f t="shared" si="64"/>
        <v>0</v>
      </c>
      <c r="BI371" s="11">
        <f t="shared" si="65"/>
        <v>358</v>
      </c>
      <c r="BT371" s="74">
        <v>327</v>
      </c>
      <c r="BU371" s="74" t="s">
        <v>721</v>
      </c>
      <c r="BV371" s="69" t="s">
        <v>2389</v>
      </c>
    </row>
    <row r="372" spans="1:7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AP372" s="68">
        <f t="shared" si="58"/>
        <v>0</v>
      </c>
      <c r="AQ372" s="68">
        <v>359</v>
      </c>
      <c r="AR372" s="41" t="s">
        <v>747</v>
      </c>
      <c r="AS372" s="42">
        <v>4</v>
      </c>
      <c r="AT372" s="43">
        <v>1.1999999999999999E-3</v>
      </c>
      <c r="AU372" s="38">
        <f t="shared" si="56"/>
        <v>0</v>
      </c>
      <c r="AV372" s="68">
        <f t="shared" si="59"/>
        <v>0</v>
      </c>
      <c r="AW372" s="44">
        <f>SUM(AV$14:AV372)</f>
        <v>0</v>
      </c>
      <c r="AX372" s="11">
        <f t="shared" si="60"/>
        <v>0</v>
      </c>
      <c r="AY372" s="11">
        <f t="shared" si="61"/>
        <v>359</v>
      </c>
      <c r="AZ372" s="11">
        <f t="shared" si="62"/>
        <v>0</v>
      </c>
      <c r="BA372" s="11">
        <v>359</v>
      </c>
      <c r="BB372" s="45" t="s">
        <v>1717</v>
      </c>
      <c r="BC372" s="45">
        <v>4</v>
      </c>
      <c r="BD372" s="46">
        <v>1.1999999999999999E-3</v>
      </c>
      <c r="BE372" s="38">
        <f t="shared" si="57"/>
        <v>0</v>
      </c>
      <c r="BF372" s="68">
        <f t="shared" si="63"/>
        <v>0</v>
      </c>
      <c r="BG372" s="44">
        <f>SUM(BF$14:BF372)</f>
        <v>7</v>
      </c>
      <c r="BH372" s="11">
        <f t="shared" si="64"/>
        <v>0</v>
      </c>
      <c r="BI372" s="11">
        <f t="shared" si="65"/>
        <v>359</v>
      </c>
      <c r="BT372" s="74">
        <v>328</v>
      </c>
      <c r="BU372" s="74" t="s">
        <v>722</v>
      </c>
      <c r="BV372" s="69" t="s">
        <v>2409</v>
      </c>
    </row>
    <row r="373" spans="1:7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AP373" s="68">
        <f t="shared" si="58"/>
        <v>0</v>
      </c>
      <c r="AQ373" s="68">
        <v>360</v>
      </c>
      <c r="AR373" s="41" t="s">
        <v>748</v>
      </c>
      <c r="AS373" s="42">
        <v>1</v>
      </c>
      <c r="AT373" s="43">
        <v>2.7E-4</v>
      </c>
      <c r="AU373" s="38">
        <f t="shared" si="56"/>
        <v>0</v>
      </c>
      <c r="AV373" s="68">
        <f t="shared" si="59"/>
        <v>0</v>
      </c>
      <c r="AW373" s="44">
        <f>SUM(AV$14:AV373)</f>
        <v>0</v>
      </c>
      <c r="AX373" s="11">
        <f t="shared" si="60"/>
        <v>0</v>
      </c>
      <c r="AY373" s="11">
        <f t="shared" si="61"/>
        <v>360</v>
      </c>
      <c r="AZ373" s="11">
        <f t="shared" si="62"/>
        <v>0</v>
      </c>
      <c r="BA373" s="11">
        <v>360</v>
      </c>
      <c r="BB373" s="45" t="s">
        <v>1718</v>
      </c>
      <c r="BC373" s="45">
        <v>1</v>
      </c>
      <c r="BD373" s="46">
        <v>2.7E-4</v>
      </c>
      <c r="BE373" s="38">
        <f t="shared" si="57"/>
        <v>0</v>
      </c>
      <c r="BF373" s="68">
        <f t="shared" si="63"/>
        <v>0</v>
      </c>
      <c r="BG373" s="44">
        <f>SUM(BF$14:BF373)</f>
        <v>7</v>
      </c>
      <c r="BH373" s="11">
        <f t="shared" si="64"/>
        <v>0</v>
      </c>
      <c r="BI373" s="11">
        <f t="shared" si="65"/>
        <v>360</v>
      </c>
      <c r="BT373" s="74">
        <v>329</v>
      </c>
      <c r="BU373" s="74" t="s">
        <v>289</v>
      </c>
      <c r="BV373" s="69" t="s">
        <v>2397</v>
      </c>
    </row>
    <row r="374" spans="1: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AP374" s="68">
        <f t="shared" si="58"/>
        <v>0</v>
      </c>
      <c r="AQ374" s="68">
        <v>361</v>
      </c>
      <c r="AR374" s="41" t="s">
        <v>749</v>
      </c>
      <c r="AS374" s="42">
        <v>1</v>
      </c>
      <c r="AT374" s="43">
        <v>2.7E-4</v>
      </c>
      <c r="AU374" s="38">
        <f t="shared" si="56"/>
        <v>0</v>
      </c>
      <c r="AV374" s="68">
        <f t="shared" si="59"/>
        <v>0</v>
      </c>
      <c r="AW374" s="44">
        <f>SUM(AV$14:AV374)</f>
        <v>0</v>
      </c>
      <c r="AX374" s="11">
        <f t="shared" si="60"/>
        <v>0</v>
      </c>
      <c r="AY374" s="11">
        <f t="shared" si="61"/>
        <v>361</v>
      </c>
      <c r="AZ374" s="11">
        <f t="shared" si="62"/>
        <v>0</v>
      </c>
      <c r="BA374" s="11">
        <v>361</v>
      </c>
      <c r="BB374" s="45" t="s">
        <v>1719</v>
      </c>
      <c r="BC374" s="45">
        <v>1</v>
      </c>
      <c r="BD374" s="46">
        <v>2.7E-4</v>
      </c>
      <c r="BE374" s="38">
        <f t="shared" si="57"/>
        <v>0</v>
      </c>
      <c r="BF374" s="68">
        <f t="shared" si="63"/>
        <v>0</v>
      </c>
      <c r="BG374" s="44">
        <f>SUM(BF$14:BF374)</f>
        <v>7</v>
      </c>
      <c r="BH374" s="11">
        <f t="shared" si="64"/>
        <v>0</v>
      </c>
      <c r="BI374" s="11">
        <f t="shared" si="65"/>
        <v>361</v>
      </c>
      <c r="BT374" s="74">
        <v>330</v>
      </c>
      <c r="BU374" s="74" t="s">
        <v>290</v>
      </c>
      <c r="BV374" s="69" t="s">
        <v>2398</v>
      </c>
    </row>
    <row r="375" spans="1:7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AP375" s="68">
        <f t="shared" si="58"/>
        <v>0</v>
      </c>
      <c r="AQ375" s="68">
        <v>362</v>
      </c>
      <c r="AR375" s="41" t="s">
        <v>750</v>
      </c>
      <c r="AS375" s="42">
        <v>5</v>
      </c>
      <c r="AT375" s="43">
        <v>1.6000000000000001E-3</v>
      </c>
      <c r="AU375" s="38">
        <f t="shared" si="56"/>
        <v>0</v>
      </c>
      <c r="AV375" s="68">
        <f t="shared" si="59"/>
        <v>0</v>
      </c>
      <c r="AW375" s="44">
        <f>SUM(AV$14:AV375)</f>
        <v>0</v>
      </c>
      <c r="AX375" s="11">
        <f t="shared" si="60"/>
        <v>0</v>
      </c>
      <c r="AY375" s="11">
        <f t="shared" si="61"/>
        <v>362</v>
      </c>
      <c r="AZ375" s="11">
        <f t="shared" si="62"/>
        <v>0</v>
      </c>
      <c r="BA375" s="11">
        <v>362</v>
      </c>
      <c r="BB375" s="45" t="s">
        <v>1720</v>
      </c>
      <c r="BC375" s="45">
        <v>5</v>
      </c>
      <c r="BD375" s="46">
        <v>1.6000000000000001E-3</v>
      </c>
      <c r="BE375" s="38">
        <f t="shared" si="57"/>
        <v>0</v>
      </c>
      <c r="BF375" s="68">
        <f t="shared" si="63"/>
        <v>0</v>
      </c>
      <c r="BG375" s="44">
        <f>SUM(BF$14:BF375)</f>
        <v>7</v>
      </c>
      <c r="BH375" s="11">
        <f t="shared" si="64"/>
        <v>0</v>
      </c>
      <c r="BI375" s="11">
        <f t="shared" si="65"/>
        <v>362</v>
      </c>
      <c r="BT375" s="74">
        <v>331</v>
      </c>
      <c r="BU375" s="74" t="s">
        <v>723</v>
      </c>
      <c r="BV375" s="69" t="s">
        <v>2398</v>
      </c>
    </row>
    <row r="376" spans="1:7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AP376" s="68">
        <f t="shared" si="58"/>
        <v>0</v>
      </c>
      <c r="AQ376" s="68">
        <v>363</v>
      </c>
      <c r="AR376" s="41" t="s">
        <v>751</v>
      </c>
      <c r="AS376" s="42">
        <v>4</v>
      </c>
      <c r="AT376" s="43">
        <v>1.1999999999999999E-3</v>
      </c>
      <c r="AU376" s="38">
        <f t="shared" si="56"/>
        <v>0</v>
      </c>
      <c r="AV376" s="68">
        <f t="shared" si="59"/>
        <v>0</v>
      </c>
      <c r="AW376" s="44">
        <f>SUM(AV$14:AV376)</f>
        <v>0</v>
      </c>
      <c r="AX376" s="11">
        <f t="shared" si="60"/>
        <v>0</v>
      </c>
      <c r="AY376" s="11">
        <f t="shared" si="61"/>
        <v>363</v>
      </c>
      <c r="AZ376" s="11">
        <f t="shared" si="62"/>
        <v>0</v>
      </c>
      <c r="BA376" s="11">
        <v>363</v>
      </c>
      <c r="BB376" s="45" t="s">
        <v>1721</v>
      </c>
      <c r="BC376" s="45">
        <v>4</v>
      </c>
      <c r="BD376" s="46">
        <v>1.1999999999999999E-3</v>
      </c>
      <c r="BE376" s="38">
        <f t="shared" si="57"/>
        <v>0</v>
      </c>
      <c r="BF376" s="68">
        <f t="shared" si="63"/>
        <v>0</v>
      </c>
      <c r="BG376" s="44">
        <f>SUM(BF$14:BF376)</f>
        <v>7</v>
      </c>
      <c r="BH376" s="11">
        <f t="shared" si="64"/>
        <v>0</v>
      </c>
      <c r="BI376" s="11">
        <f t="shared" si="65"/>
        <v>363</v>
      </c>
      <c r="BT376" s="74">
        <v>332</v>
      </c>
      <c r="BU376" s="74" t="s">
        <v>724</v>
      </c>
      <c r="BV376" s="69" t="s">
        <v>2416</v>
      </c>
    </row>
    <row r="377" spans="1:7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AP377" s="68">
        <f t="shared" si="58"/>
        <v>0</v>
      </c>
      <c r="AQ377" s="68">
        <v>364</v>
      </c>
      <c r="AR377" s="41" t="s">
        <v>187</v>
      </c>
      <c r="AS377" s="42">
        <v>5</v>
      </c>
      <c r="AT377" s="43">
        <v>1.6000000000000001E-3</v>
      </c>
      <c r="AU377" s="38">
        <f t="shared" si="56"/>
        <v>0</v>
      </c>
      <c r="AV377" s="68">
        <f t="shared" si="59"/>
        <v>0</v>
      </c>
      <c r="AW377" s="44">
        <f>SUM(AV$14:AV377)</f>
        <v>0</v>
      </c>
      <c r="AX377" s="11">
        <f t="shared" si="60"/>
        <v>0</v>
      </c>
      <c r="AY377" s="11">
        <f t="shared" si="61"/>
        <v>364</v>
      </c>
      <c r="AZ377" s="11">
        <f t="shared" si="62"/>
        <v>0</v>
      </c>
      <c r="BA377" s="11">
        <v>364</v>
      </c>
      <c r="BB377" s="45" t="s">
        <v>187</v>
      </c>
      <c r="BC377" s="45">
        <v>5</v>
      </c>
      <c r="BD377" s="46">
        <v>1.6000000000000001E-3</v>
      </c>
      <c r="BE377" s="38">
        <f t="shared" si="57"/>
        <v>0</v>
      </c>
      <c r="BF377" s="68">
        <f t="shared" si="63"/>
        <v>0</v>
      </c>
      <c r="BG377" s="44">
        <f>SUM(BF$14:BF377)</f>
        <v>7</v>
      </c>
      <c r="BH377" s="11">
        <f t="shared" si="64"/>
        <v>0</v>
      </c>
      <c r="BI377" s="11">
        <f t="shared" si="65"/>
        <v>364</v>
      </c>
      <c r="BT377" s="74">
        <v>333</v>
      </c>
      <c r="BU377" s="74" t="s">
        <v>725</v>
      </c>
      <c r="BV377" s="69" t="s">
        <v>2398</v>
      </c>
    </row>
    <row r="378" spans="1:7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AP378" s="68">
        <f t="shared" si="58"/>
        <v>0</v>
      </c>
      <c r="AQ378" s="68">
        <v>365</v>
      </c>
      <c r="AR378" s="41" t="s">
        <v>559</v>
      </c>
      <c r="AS378" s="42">
        <v>4</v>
      </c>
      <c r="AT378" s="43">
        <v>1.1999999999999999E-3</v>
      </c>
      <c r="AU378" s="38">
        <f t="shared" si="56"/>
        <v>0</v>
      </c>
      <c r="AV378" s="68">
        <f t="shared" si="59"/>
        <v>0</v>
      </c>
      <c r="AW378" s="44">
        <f>SUM(AV$14:AV378)</f>
        <v>0</v>
      </c>
      <c r="AX378" s="11">
        <f t="shared" si="60"/>
        <v>0</v>
      </c>
      <c r="AY378" s="11">
        <f t="shared" si="61"/>
        <v>365</v>
      </c>
      <c r="AZ378" s="11">
        <f t="shared" si="62"/>
        <v>0</v>
      </c>
      <c r="BA378" s="11">
        <v>365</v>
      </c>
      <c r="BB378" s="45" t="s">
        <v>1555</v>
      </c>
      <c r="BC378" s="45">
        <v>4</v>
      </c>
      <c r="BD378" s="46">
        <v>1.1999999999999999E-3</v>
      </c>
      <c r="BE378" s="38">
        <f t="shared" si="57"/>
        <v>0</v>
      </c>
      <c r="BF378" s="68">
        <f t="shared" si="63"/>
        <v>0</v>
      </c>
      <c r="BG378" s="44">
        <f>SUM(BF$14:BF378)</f>
        <v>7</v>
      </c>
      <c r="BH378" s="11">
        <f t="shared" si="64"/>
        <v>0</v>
      </c>
      <c r="BI378" s="11">
        <f t="shared" si="65"/>
        <v>365</v>
      </c>
      <c r="BT378" s="74">
        <v>334</v>
      </c>
      <c r="BU378" s="74" t="s">
        <v>726</v>
      </c>
      <c r="BV378" s="69" t="s">
        <v>2398</v>
      </c>
    </row>
    <row r="379" spans="1:7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AP379" s="68">
        <f t="shared" si="58"/>
        <v>0</v>
      </c>
      <c r="AQ379" s="68">
        <v>366</v>
      </c>
      <c r="AR379" s="41" t="s">
        <v>752</v>
      </c>
      <c r="AS379" s="42">
        <v>3</v>
      </c>
      <c r="AT379" s="43">
        <v>8.0000000000000004E-4</v>
      </c>
      <c r="AU379" s="38">
        <f t="shared" si="56"/>
        <v>0</v>
      </c>
      <c r="AV379" s="68">
        <f t="shared" si="59"/>
        <v>0</v>
      </c>
      <c r="AW379" s="44">
        <f>SUM(AV$14:AV379)</f>
        <v>0</v>
      </c>
      <c r="AX379" s="11">
        <f t="shared" si="60"/>
        <v>0</v>
      </c>
      <c r="AY379" s="11">
        <f t="shared" si="61"/>
        <v>366</v>
      </c>
      <c r="AZ379" s="11">
        <f t="shared" si="62"/>
        <v>0</v>
      </c>
      <c r="BA379" s="11">
        <v>366</v>
      </c>
      <c r="BB379" s="45" t="s">
        <v>1722</v>
      </c>
      <c r="BC379" s="45">
        <v>3</v>
      </c>
      <c r="BD379" s="46">
        <v>8.0000000000000004E-4</v>
      </c>
      <c r="BE379" s="38">
        <f t="shared" si="57"/>
        <v>0</v>
      </c>
      <c r="BF379" s="68">
        <f t="shared" si="63"/>
        <v>0</v>
      </c>
      <c r="BG379" s="44">
        <f>SUM(BF$14:BF379)</f>
        <v>7</v>
      </c>
      <c r="BH379" s="11">
        <f t="shared" si="64"/>
        <v>0</v>
      </c>
      <c r="BI379" s="11">
        <f t="shared" si="65"/>
        <v>366</v>
      </c>
      <c r="BT379" s="74">
        <v>335</v>
      </c>
      <c r="BU379" s="74" t="s">
        <v>727</v>
      </c>
      <c r="BV379" s="69" t="s">
        <v>2403</v>
      </c>
    </row>
    <row r="380" spans="1:7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AP380" s="68">
        <f t="shared" si="58"/>
        <v>0</v>
      </c>
      <c r="AQ380" s="68">
        <v>367</v>
      </c>
      <c r="AR380" s="41" t="s">
        <v>753</v>
      </c>
      <c r="AS380" s="42">
        <v>4</v>
      </c>
      <c r="AT380" s="43">
        <v>1.1999999999999999E-3</v>
      </c>
      <c r="AU380" s="38">
        <f t="shared" si="56"/>
        <v>0</v>
      </c>
      <c r="AV380" s="68">
        <f t="shared" si="59"/>
        <v>0</v>
      </c>
      <c r="AW380" s="44">
        <f>SUM(AV$14:AV380)</f>
        <v>0</v>
      </c>
      <c r="AX380" s="11">
        <f t="shared" si="60"/>
        <v>0</v>
      </c>
      <c r="AY380" s="11">
        <f t="shared" si="61"/>
        <v>367</v>
      </c>
      <c r="AZ380" s="11">
        <f t="shared" si="62"/>
        <v>0</v>
      </c>
      <c r="BA380" s="11">
        <v>367</v>
      </c>
      <c r="BB380" s="45" t="s">
        <v>1723</v>
      </c>
      <c r="BC380" s="45">
        <v>4</v>
      </c>
      <c r="BD380" s="46">
        <v>1.1999999999999999E-3</v>
      </c>
      <c r="BE380" s="38">
        <f t="shared" si="57"/>
        <v>0</v>
      </c>
      <c r="BF380" s="68">
        <f t="shared" si="63"/>
        <v>0</v>
      </c>
      <c r="BG380" s="44">
        <f>SUM(BF$14:BF380)</f>
        <v>7</v>
      </c>
      <c r="BH380" s="11">
        <f t="shared" si="64"/>
        <v>0</v>
      </c>
      <c r="BI380" s="11">
        <f t="shared" si="65"/>
        <v>367</v>
      </c>
      <c r="BT380" s="74">
        <v>336</v>
      </c>
      <c r="BU380" s="74" t="s">
        <v>728</v>
      </c>
      <c r="BV380" s="69" t="s">
        <v>2398</v>
      </c>
    </row>
    <row r="381" spans="1:7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AP381" s="68">
        <f t="shared" si="58"/>
        <v>0</v>
      </c>
      <c r="AQ381" s="68">
        <v>368</v>
      </c>
      <c r="AR381" s="41" t="s">
        <v>754</v>
      </c>
      <c r="AS381" s="42">
        <v>2</v>
      </c>
      <c r="AT381" s="43">
        <v>5.0000000000000001E-4</v>
      </c>
      <c r="AU381" s="38">
        <f t="shared" si="56"/>
        <v>0</v>
      </c>
      <c r="AV381" s="68">
        <f t="shared" si="59"/>
        <v>0</v>
      </c>
      <c r="AW381" s="44">
        <f>SUM(AV$14:AV381)</f>
        <v>0</v>
      </c>
      <c r="AX381" s="11">
        <f t="shared" si="60"/>
        <v>0</v>
      </c>
      <c r="AY381" s="11">
        <f t="shared" si="61"/>
        <v>368</v>
      </c>
      <c r="AZ381" s="11">
        <f t="shared" si="62"/>
        <v>0</v>
      </c>
      <c r="BA381" s="11">
        <v>368</v>
      </c>
      <c r="BB381" s="45" t="s">
        <v>1724</v>
      </c>
      <c r="BC381" s="45">
        <v>2</v>
      </c>
      <c r="BD381" s="46">
        <v>5.0000000000000001E-4</v>
      </c>
      <c r="BE381" s="38">
        <f t="shared" si="57"/>
        <v>0</v>
      </c>
      <c r="BF381" s="68">
        <f t="shared" si="63"/>
        <v>0</v>
      </c>
      <c r="BG381" s="44">
        <f>SUM(BF$14:BF381)</f>
        <v>7</v>
      </c>
      <c r="BH381" s="11">
        <f t="shared" si="64"/>
        <v>0</v>
      </c>
      <c r="BI381" s="11">
        <f t="shared" si="65"/>
        <v>368</v>
      </c>
      <c r="BT381" s="74">
        <v>337</v>
      </c>
      <c r="BU381" s="74" t="s">
        <v>184</v>
      </c>
      <c r="BV381" s="69" t="s">
        <v>2409</v>
      </c>
    </row>
    <row r="382" spans="1:7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AP382" s="68">
        <f t="shared" si="58"/>
        <v>0</v>
      </c>
      <c r="AQ382" s="68">
        <v>369</v>
      </c>
      <c r="AR382" s="41" t="s">
        <v>692</v>
      </c>
      <c r="AS382" s="42">
        <v>8</v>
      </c>
      <c r="AT382" s="43">
        <v>3.0000000000000001E-3</v>
      </c>
      <c r="AU382" s="38">
        <f t="shared" si="56"/>
        <v>0</v>
      </c>
      <c r="AV382" s="68">
        <f t="shared" si="59"/>
        <v>0</v>
      </c>
      <c r="AW382" s="44">
        <f>SUM(AV$14:AV382)</f>
        <v>0</v>
      </c>
      <c r="AX382" s="11">
        <f t="shared" si="60"/>
        <v>0</v>
      </c>
      <c r="AY382" s="11">
        <f t="shared" si="61"/>
        <v>369</v>
      </c>
      <c r="AZ382" s="11">
        <f t="shared" si="62"/>
        <v>0</v>
      </c>
      <c r="BA382" s="11">
        <v>369</v>
      </c>
      <c r="BB382" s="45" t="s">
        <v>1656</v>
      </c>
      <c r="BC382" s="45">
        <v>8</v>
      </c>
      <c r="BD382" s="46">
        <v>3.0000000000000001E-3</v>
      </c>
      <c r="BE382" s="38">
        <f t="shared" si="57"/>
        <v>0</v>
      </c>
      <c r="BF382" s="68">
        <f t="shared" si="63"/>
        <v>0</v>
      </c>
      <c r="BG382" s="44">
        <f>SUM(BF$14:BF382)</f>
        <v>7</v>
      </c>
      <c r="BH382" s="11">
        <f t="shared" si="64"/>
        <v>0</v>
      </c>
      <c r="BI382" s="11">
        <f t="shared" si="65"/>
        <v>369</v>
      </c>
      <c r="BT382" s="74">
        <v>338</v>
      </c>
      <c r="BU382" s="74" t="s">
        <v>729</v>
      </c>
      <c r="BV382" s="69" t="s">
        <v>2389</v>
      </c>
    </row>
    <row r="383" spans="1:7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AP383" s="68">
        <f t="shared" si="58"/>
        <v>0</v>
      </c>
      <c r="AQ383" s="68">
        <v>370</v>
      </c>
      <c r="AR383" s="41" t="s">
        <v>188</v>
      </c>
      <c r="AS383" s="42">
        <v>3</v>
      </c>
      <c r="AT383" s="43">
        <v>8.0000000000000004E-4</v>
      </c>
      <c r="AU383" s="38">
        <f t="shared" si="56"/>
        <v>0</v>
      </c>
      <c r="AV383" s="68">
        <f t="shared" si="59"/>
        <v>0</v>
      </c>
      <c r="AW383" s="44">
        <f>SUM(AV$14:AV383)</f>
        <v>0</v>
      </c>
      <c r="AX383" s="11">
        <f t="shared" si="60"/>
        <v>0</v>
      </c>
      <c r="AY383" s="11">
        <f t="shared" si="61"/>
        <v>370</v>
      </c>
      <c r="AZ383" s="11">
        <f t="shared" si="62"/>
        <v>0</v>
      </c>
      <c r="BA383" s="11">
        <v>370</v>
      </c>
      <c r="BB383" s="45" t="s">
        <v>188</v>
      </c>
      <c r="BC383" s="45">
        <v>3</v>
      </c>
      <c r="BD383" s="46">
        <v>8.0000000000000004E-4</v>
      </c>
      <c r="BE383" s="38">
        <f t="shared" si="57"/>
        <v>0</v>
      </c>
      <c r="BF383" s="68">
        <f t="shared" si="63"/>
        <v>0</v>
      </c>
      <c r="BG383" s="44">
        <f>SUM(BF$14:BF383)</f>
        <v>7</v>
      </c>
      <c r="BH383" s="11">
        <f t="shared" si="64"/>
        <v>0</v>
      </c>
      <c r="BI383" s="11">
        <f t="shared" si="65"/>
        <v>370</v>
      </c>
      <c r="BT383" s="74">
        <v>339</v>
      </c>
      <c r="BU383" s="74" t="s">
        <v>730</v>
      </c>
      <c r="BV383" s="69" t="s">
        <v>2394</v>
      </c>
    </row>
    <row r="384" spans="1:7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AP384" s="68">
        <f t="shared" si="58"/>
        <v>0</v>
      </c>
      <c r="AQ384" s="68">
        <v>371</v>
      </c>
      <c r="AR384" s="41" t="s">
        <v>755</v>
      </c>
      <c r="AS384" s="42">
        <v>8</v>
      </c>
      <c r="AT384" s="43">
        <v>3.0000000000000001E-3</v>
      </c>
      <c r="AU384" s="38">
        <f t="shared" si="56"/>
        <v>0</v>
      </c>
      <c r="AV384" s="68">
        <f t="shared" si="59"/>
        <v>0</v>
      </c>
      <c r="AW384" s="44">
        <f>SUM(AV$14:AV384)</f>
        <v>0</v>
      </c>
      <c r="AX384" s="11">
        <f t="shared" si="60"/>
        <v>0</v>
      </c>
      <c r="AY384" s="11">
        <f t="shared" si="61"/>
        <v>371</v>
      </c>
      <c r="AZ384" s="11">
        <f t="shared" si="62"/>
        <v>0</v>
      </c>
      <c r="BA384" s="11">
        <v>371</v>
      </c>
      <c r="BB384" s="45" t="s">
        <v>1725</v>
      </c>
      <c r="BC384" s="45">
        <v>8</v>
      </c>
      <c r="BD384" s="46">
        <v>3.0000000000000001E-3</v>
      </c>
      <c r="BE384" s="38">
        <f t="shared" si="57"/>
        <v>0</v>
      </c>
      <c r="BF384" s="68">
        <f t="shared" si="63"/>
        <v>0</v>
      </c>
      <c r="BG384" s="44">
        <f>SUM(BF$14:BF384)</f>
        <v>7</v>
      </c>
      <c r="BH384" s="11">
        <f t="shared" si="64"/>
        <v>0</v>
      </c>
      <c r="BI384" s="11">
        <f t="shared" si="65"/>
        <v>371</v>
      </c>
      <c r="BT384" s="74">
        <v>340</v>
      </c>
      <c r="BU384" s="74" t="s">
        <v>731</v>
      </c>
      <c r="BV384" s="69" t="s">
        <v>2394</v>
      </c>
    </row>
    <row r="385" spans="1:7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AP385" s="68">
        <f t="shared" si="58"/>
        <v>0</v>
      </c>
      <c r="AQ385" s="68">
        <v>372</v>
      </c>
      <c r="AR385" s="41" t="s">
        <v>756</v>
      </c>
      <c r="AS385" s="42">
        <v>5</v>
      </c>
      <c r="AT385" s="43">
        <v>1.6000000000000001E-3</v>
      </c>
      <c r="AU385" s="38">
        <f t="shared" si="56"/>
        <v>0</v>
      </c>
      <c r="AV385" s="68">
        <f t="shared" si="59"/>
        <v>0</v>
      </c>
      <c r="AW385" s="44">
        <f>SUM(AV$14:AV385)</f>
        <v>0</v>
      </c>
      <c r="AX385" s="11">
        <f t="shared" si="60"/>
        <v>0</v>
      </c>
      <c r="AY385" s="11">
        <f t="shared" si="61"/>
        <v>372</v>
      </c>
      <c r="AZ385" s="11">
        <f t="shared" si="62"/>
        <v>0</v>
      </c>
      <c r="BA385" s="11">
        <v>372</v>
      </c>
      <c r="BB385" s="45" t="s">
        <v>1726</v>
      </c>
      <c r="BC385" s="45">
        <v>5</v>
      </c>
      <c r="BD385" s="46">
        <v>1.6000000000000001E-3</v>
      </c>
      <c r="BE385" s="38">
        <f t="shared" si="57"/>
        <v>0</v>
      </c>
      <c r="BF385" s="68">
        <f t="shared" si="63"/>
        <v>0</v>
      </c>
      <c r="BG385" s="44">
        <f>SUM(BF$14:BF385)</f>
        <v>7</v>
      </c>
      <c r="BH385" s="11">
        <f t="shared" si="64"/>
        <v>0</v>
      </c>
      <c r="BI385" s="11">
        <f t="shared" si="65"/>
        <v>372</v>
      </c>
      <c r="BT385" s="74">
        <v>341</v>
      </c>
      <c r="BU385" s="74" t="s">
        <v>732</v>
      </c>
      <c r="BV385" s="69" t="s">
        <v>2394</v>
      </c>
    </row>
    <row r="386" spans="1:7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AP386" s="68">
        <f t="shared" si="58"/>
        <v>0</v>
      </c>
      <c r="AQ386" s="68">
        <v>373</v>
      </c>
      <c r="AR386" s="41" t="s">
        <v>757</v>
      </c>
      <c r="AS386" s="42">
        <v>1</v>
      </c>
      <c r="AT386" s="43">
        <v>2.7E-4</v>
      </c>
      <c r="AU386" s="38">
        <f t="shared" si="56"/>
        <v>0</v>
      </c>
      <c r="AV386" s="68">
        <f t="shared" si="59"/>
        <v>0</v>
      </c>
      <c r="AW386" s="44">
        <f>SUM(AV$14:AV386)</f>
        <v>0</v>
      </c>
      <c r="AX386" s="11">
        <f t="shared" si="60"/>
        <v>0</v>
      </c>
      <c r="AY386" s="11">
        <f t="shared" si="61"/>
        <v>373</v>
      </c>
      <c r="AZ386" s="11">
        <f t="shared" si="62"/>
        <v>0</v>
      </c>
      <c r="BA386" s="11">
        <v>373</v>
      </c>
      <c r="BB386" s="45" t="s">
        <v>1727</v>
      </c>
      <c r="BC386" s="45">
        <v>1</v>
      </c>
      <c r="BD386" s="46">
        <v>2.7E-4</v>
      </c>
      <c r="BE386" s="38">
        <f t="shared" si="57"/>
        <v>0</v>
      </c>
      <c r="BF386" s="68">
        <f t="shared" si="63"/>
        <v>0</v>
      </c>
      <c r="BG386" s="44">
        <f>SUM(BF$14:BF386)</f>
        <v>7</v>
      </c>
      <c r="BH386" s="11">
        <f t="shared" si="64"/>
        <v>0</v>
      </c>
      <c r="BI386" s="11">
        <f t="shared" si="65"/>
        <v>373</v>
      </c>
      <c r="BT386" s="74">
        <v>342</v>
      </c>
      <c r="BU386" s="74" t="s">
        <v>733</v>
      </c>
      <c r="BV386" s="69" t="s">
        <v>2398</v>
      </c>
    </row>
    <row r="387" spans="1:7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AP387" s="68">
        <f t="shared" si="58"/>
        <v>0</v>
      </c>
      <c r="AQ387" s="68">
        <v>374</v>
      </c>
      <c r="AR387" s="41" t="s">
        <v>758</v>
      </c>
      <c r="AS387" s="42">
        <v>5</v>
      </c>
      <c r="AT387" s="43">
        <v>1.6000000000000001E-3</v>
      </c>
      <c r="AU387" s="38">
        <f t="shared" si="56"/>
        <v>0</v>
      </c>
      <c r="AV387" s="68">
        <f t="shared" si="59"/>
        <v>0</v>
      </c>
      <c r="AW387" s="44">
        <f>SUM(AV$14:AV387)</f>
        <v>0</v>
      </c>
      <c r="AX387" s="11">
        <f t="shared" si="60"/>
        <v>0</v>
      </c>
      <c r="AY387" s="11">
        <f t="shared" si="61"/>
        <v>374</v>
      </c>
      <c r="AZ387" s="11">
        <f t="shared" si="62"/>
        <v>0</v>
      </c>
      <c r="BA387" s="11">
        <v>374</v>
      </c>
      <c r="BB387" s="45" t="s">
        <v>1728</v>
      </c>
      <c r="BC387" s="45">
        <v>5</v>
      </c>
      <c r="BD387" s="46">
        <v>1.6000000000000001E-3</v>
      </c>
      <c r="BE387" s="38">
        <f t="shared" si="57"/>
        <v>0</v>
      </c>
      <c r="BF387" s="68">
        <f t="shared" si="63"/>
        <v>0</v>
      </c>
      <c r="BG387" s="44">
        <f>SUM(BF$14:BF387)</f>
        <v>7</v>
      </c>
      <c r="BH387" s="11">
        <f t="shared" si="64"/>
        <v>0</v>
      </c>
      <c r="BI387" s="11">
        <f t="shared" si="65"/>
        <v>374</v>
      </c>
      <c r="BT387" s="74">
        <v>343</v>
      </c>
      <c r="BU387" s="74" t="s">
        <v>734</v>
      </c>
      <c r="BV387" s="69" t="s">
        <v>2397</v>
      </c>
    </row>
    <row r="388" spans="1:7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AP388" s="68">
        <f t="shared" si="58"/>
        <v>0</v>
      </c>
      <c r="AQ388" s="68">
        <v>375</v>
      </c>
      <c r="AR388" s="41" t="s">
        <v>759</v>
      </c>
      <c r="AS388" s="42">
        <v>7</v>
      </c>
      <c r="AT388" s="43">
        <v>2.5000000000000001E-3</v>
      </c>
      <c r="AU388" s="38">
        <f t="shared" si="56"/>
        <v>0</v>
      </c>
      <c r="AV388" s="68">
        <f t="shared" si="59"/>
        <v>0</v>
      </c>
      <c r="AW388" s="44">
        <f>SUM(AV$14:AV388)</f>
        <v>0</v>
      </c>
      <c r="AX388" s="11">
        <f t="shared" si="60"/>
        <v>0</v>
      </c>
      <c r="AY388" s="11">
        <f t="shared" si="61"/>
        <v>375</v>
      </c>
      <c r="AZ388" s="11">
        <f t="shared" si="62"/>
        <v>0</v>
      </c>
      <c r="BA388" s="11">
        <v>375</v>
      </c>
      <c r="BB388" s="45" t="s">
        <v>1729</v>
      </c>
      <c r="BC388" s="45">
        <v>7</v>
      </c>
      <c r="BD388" s="46">
        <v>2.5000000000000001E-3</v>
      </c>
      <c r="BE388" s="38">
        <f t="shared" si="57"/>
        <v>0</v>
      </c>
      <c r="BF388" s="68">
        <f t="shared" si="63"/>
        <v>0</v>
      </c>
      <c r="BG388" s="44">
        <f>SUM(BF$14:BF388)</f>
        <v>7</v>
      </c>
      <c r="BH388" s="11">
        <f t="shared" si="64"/>
        <v>0</v>
      </c>
      <c r="BI388" s="11">
        <f t="shared" si="65"/>
        <v>375</v>
      </c>
      <c r="BT388" s="74">
        <v>344</v>
      </c>
      <c r="BU388" s="74" t="s">
        <v>291</v>
      </c>
      <c r="BV388" s="69" t="s">
        <v>2398</v>
      </c>
    </row>
    <row r="389" spans="1:7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AP389" s="68">
        <f t="shared" si="58"/>
        <v>0</v>
      </c>
      <c r="AQ389" s="68">
        <v>376</v>
      </c>
      <c r="AR389" s="41" t="s">
        <v>189</v>
      </c>
      <c r="AS389" s="42">
        <v>5</v>
      </c>
      <c r="AT389" s="43">
        <v>1.6000000000000001E-3</v>
      </c>
      <c r="AU389" s="38">
        <f t="shared" si="56"/>
        <v>0</v>
      </c>
      <c r="AV389" s="68">
        <f t="shared" si="59"/>
        <v>0</v>
      </c>
      <c r="AW389" s="44">
        <f>SUM(AV$14:AV389)</f>
        <v>0</v>
      </c>
      <c r="AX389" s="11">
        <f t="shared" si="60"/>
        <v>0</v>
      </c>
      <c r="AY389" s="11">
        <f t="shared" si="61"/>
        <v>376</v>
      </c>
      <c r="AZ389" s="11">
        <f t="shared" si="62"/>
        <v>0</v>
      </c>
      <c r="BA389" s="11">
        <v>376</v>
      </c>
      <c r="BB389" s="45" t="s">
        <v>189</v>
      </c>
      <c r="BC389" s="45">
        <v>5</v>
      </c>
      <c r="BD389" s="46">
        <v>1.6000000000000001E-3</v>
      </c>
      <c r="BE389" s="38">
        <f t="shared" si="57"/>
        <v>0</v>
      </c>
      <c r="BF389" s="68">
        <f t="shared" si="63"/>
        <v>0</v>
      </c>
      <c r="BG389" s="44">
        <f>SUM(BF$14:BF389)</f>
        <v>7</v>
      </c>
      <c r="BH389" s="11">
        <f t="shared" si="64"/>
        <v>0</v>
      </c>
      <c r="BI389" s="11">
        <f t="shared" si="65"/>
        <v>376</v>
      </c>
      <c r="BT389" s="74">
        <v>345</v>
      </c>
      <c r="BU389" s="74" t="s">
        <v>735</v>
      </c>
      <c r="BV389" s="69" t="s">
        <v>2398</v>
      </c>
    </row>
    <row r="390" spans="1:7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AP390" s="68">
        <f t="shared" si="58"/>
        <v>0</v>
      </c>
      <c r="AQ390" s="68">
        <v>377</v>
      </c>
      <c r="AR390" s="41" t="s">
        <v>190</v>
      </c>
      <c r="AS390" s="42">
        <v>4</v>
      </c>
      <c r="AT390" s="43">
        <v>1.1999999999999999E-3</v>
      </c>
      <c r="AU390" s="38">
        <f t="shared" si="56"/>
        <v>0</v>
      </c>
      <c r="AV390" s="68">
        <f t="shared" si="59"/>
        <v>0</v>
      </c>
      <c r="AW390" s="44">
        <f>SUM(AV$14:AV390)</f>
        <v>0</v>
      </c>
      <c r="AX390" s="11">
        <f t="shared" si="60"/>
        <v>0</v>
      </c>
      <c r="AY390" s="11">
        <f t="shared" si="61"/>
        <v>377</v>
      </c>
      <c r="AZ390" s="11">
        <f t="shared" si="62"/>
        <v>0</v>
      </c>
      <c r="BA390" s="11">
        <v>377</v>
      </c>
      <c r="BB390" s="45" t="s">
        <v>190</v>
      </c>
      <c r="BC390" s="45">
        <v>4</v>
      </c>
      <c r="BD390" s="46">
        <v>1.1999999999999999E-3</v>
      </c>
      <c r="BE390" s="38">
        <f t="shared" si="57"/>
        <v>0</v>
      </c>
      <c r="BF390" s="68">
        <f t="shared" si="63"/>
        <v>0</v>
      </c>
      <c r="BG390" s="44">
        <f>SUM(BF$14:BF390)</f>
        <v>7</v>
      </c>
      <c r="BH390" s="11">
        <f t="shared" si="64"/>
        <v>0</v>
      </c>
      <c r="BI390" s="11">
        <f t="shared" si="65"/>
        <v>377</v>
      </c>
      <c r="BT390" s="74">
        <v>346</v>
      </c>
      <c r="BU390" s="74" t="s">
        <v>736</v>
      </c>
      <c r="BV390" s="69" t="s">
        <v>2398</v>
      </c>
    </row>
    <row r="391" spans="1:7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AP391" s="68">
        <f t="shared" si="58"/>
        <v>0</v>
      </c>
      <c r="AQ391" s="68">
        <v>378</v>
      </c>
      <c r="AR391" s="41" t="s">
        <v>760</v>
      </c>
      <c r="AS391" s="42">
        <v>3</v>
      </c>
      <c r="AT391" s="43">
        <v>8.0000000000000004E-4</v>
      </c>
      <c r="AU391" s="38">
        <f t="shared" si="56"/>
        <v>0</v>
      </c>
      <c r="AV391" s="68">
        <f t="shared" si="59"/>
        <v>0</v>
      </c>
      <c r="AW391" s="44">
        <f>SUM(AV$14:AV391)</f>
        <v>0</v>
      </c>
      <c r="AX391" s="11">
        <f t="shared" si="60"/>
        <v>0</v>
      </c>
      <c r="AY391" s="11">
        <f t="shared" si="61"/>
        <v>378</v>
      </c>
      <c r="AZ391" s="11">
        <f t="shared" si="62"/>
        <v>0</v>
      </c>
      <c r="BA391" s="11">
        <v>378</v>
      </c>
      <c r="BB391" s="45" t="s">
        <v>1730</v>
      </c>
      <c r="BC391" s="45">
        <v>3</v>
      </c>
      <c r="BD391" s="46">
        <v>8.0000000000000004E-4</v>
      </c>
      <c r="BE391" s="38">
        <f t="shared" si="57"/>
        <v>0</v>
      </c>
      <c r="BF391" s="68">
        <f t="shared" si="63"/>
        <v>0</v>
      </c>
      <c r="BG391" s="44">
        <f>SUM(BF$14:BF391)</f>
        <v>7</v>
      </c>
      <c r="BH391" s="11">
        <f t="shared" si="64"/>
        <v>0</v>
      </c>
      <c r="BI391" s="11">
        <f t="shared" si="65"/>
        <v>378</v>
      </c>
      <c r="BT391" s="74">
        <v>347</v>
      </c>
      <c r="BU391" s="74" t="s">
        <v>737</v>
      </c>
      <c r="BV391" s="69" t="s">
        <v>2398</v>
      </c>
    </row>
    <row r="392" spans="1:7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AP392" s="68">
        <f t="shared" si="58"/>
        <v>0</v>
      </c>
      <c r="AQ392" s="68">
        <v>379</v>
      </c>
      <c r="AR392" s="41" t="s">
        <v>761</v>
      </c>
      <c r="AS392" s="42">
        <v>6</v>
      </c>
      <c r="AT392" s="43">
        <v>2E-3</v>
      </c>
      <c r="AU392" s="38">
        <f t="shared" si="56"/>
        <v>0</v>
      </c>
      <c r="AV392" s="68">
        <f t="shared" si="59"/>
        <v>0</v>
      </c>
      <c r="AW392" s="44">
        <f>SUM(AV$14:AV392)</f>
        <v>0</v>
      </c>
      <c r="AX392" s="11">
        <f t="shared" si="60"/>
        <v>0</v>
      </c>
      <c r="AY392" s="11">
        <f t="shared" si="61"/>
        <v>379</v>
      </c>
      <c r="AZ392" s="11">
        <f t="shared" si="62"/>
        <v>0</v>
      </c>
      <c r="BA392" s="11">
        <v>379</v>
      </c>
      <c r="BB392" s="45" t="s">
        <v>1731</v>
      </c>
      <c r="BC392" s="45">
        <v>6</v>
      </c>
      <c r="BD392" s="46">
        <v>2E-3</v>
      </c>
      <c r="BE392" s="38">
        <f t="shared" si="57"/>
        <v>0</v>
      </c>
      <c r="BF392" s="68">
        <f t="shared" si="63"/>
        <v>0</v>
      </c>
      <c r="BG392" s="44">
        <f>SUM(BF$14:BF392)</f>
        <v>7</v>
      </c>
      <c r="BH392" s="11">
        <f t="shared" si="64"/>
        <v>0</v>
      </c>
      <c r="BI392" s="11">
        <f t="shared" si="65"/>
        <v>379</v>
      </c>
      <c r="BT392" s="74">
        <v>348</v>
      </c>
      <c r="BU392" s="74" t="s">
        <v>738</v>
      </c>
      <c r="BV392" s="69" t="s">
        <v>2398</v>
      </c>
    </row>
    <row r="393" spans="1:7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AP393" s="68">
        <f t="shared" si="58"/>
        <v>0</v>
      </c>
      <c r="AQ393" s="68">
        <v>380</v>
      </c>
      <c r="AR393" s="41" t="s">
        <v>762</v>
      </c>
      <c r="AS393" s="42">
        <v>3</v>
      </c>
      <c r="AT393" s="43">
        <v>8.0000000000000004E-4</v>
      </c>
      <c r="AU393" s="38">
        <f t="shared" si="56"/>
        <v>0</v>
      </c>
      <c r="AV393" s="68">
        <f t="shared" si="59"/>
        <v>0</v>
      </c>
      <c r="AW393" s="44">
        <f>SUM(AV$14:AV393)</f>
        <v>0</v>
      </c>
      <c r="AX393" s="11">
        <f t="shared" si="60"/>
        <v>0</v>
      </c>
      <c r="AY393" s="11">
        <f t="shared" si="61"/>
        <v>380</v>
      </c>
      <c r="AZ393" s="11">
        <f t="shared" si="62"/>
        <v>0</v>
      </c>
      <c r="BA393" s="11">
        <v>380</v>
      </c>
      <c r="BB393" s="45" t="s">
        <v>1732</v>
      </c>
      <c r="BC393" s="45">
        <v>3</v>
      </c>
      <c r="BD393" s="46">
        <v>8.0000000000000004E-4</v>
      </c>
      <c r="BE393" s="38">
        <f t="shared" si="57"/>
        <v>0</v>
      </c>
      <c r="BF393" s="68">
        <f t="shared" si="63"/>
        <v>0</v>
      </c>
      <c r="BG393" s="44">
        <f>SUM(BF$14:BF393)</f>
        <v>7</v>
      </c>
      <c r="BH393" s="11">
        <f t="shared" si="64"/>
        <v>0</v>
      </c>
      <c r="BI393" s="11">
        <f t="shared" si="65"/>
        <v>380</v>
      </c>
      <c r="BT393" s="74">
        <v>349</v>
      </c>
      <c r="BU393" s="74" t="s">
        <v>739</v>
      </c>
      <c r="BV393" s="69" t="s">
        <v>2398</v>
      </c>
    </row>
    <row r="394" spans="1:7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AP394" s="68">
        <f t="shared" si="58"/>
        <v>0</v>
      </c>
      <c r="AQ394" s="68">
        <v>381</v>
      </c>
      <c r="AR394" s="41" t="s">
        <v>763</v>
      </c>
      <c r="AS394" s="42">
        <v>5</v>
      </c>
      <c r="AT394" s="43">
        <v>1.6000000000000001E-3</v>
      </c>
      <c r="AU394" s="38">
        <f t="shared" si="56"/>
        <v>0</v>
      </c>
      <c r="AV394" s="68">
        <f t="shared" si="59"/>
        <v>0</v>
      </c>
      <c r="AW394" s="44">
        <f>SUM(AV$14:AV394)</f>
        <v>0</v>
      </c>
      <c r="AX394" s="11">
        <f t="shared" si="60"/>
        <v>0</v>
      </c>
      <c r="AY394" s="11">
        <f t="shared" si="61"/>
        <v>381</v>
      </c>
      <c r="AZ394" s="11">
        <f t="shared" si="62"/>
        <v>0</v>
      </c>
      <c r="BA394" s="11">
        <v>381</v>
      </c>
      <c r="BB394" s="45" t="s">
        <v>1733</v>
      </c>
      <c r="BC394" s="45">
        <v>5</v>
      </c>
      <c r="BD394" s="46">
        <v>1.6000000000000001E-3</v>
      </c>
      <c r="BE394" s="38">
        <f t="shared" si="57"/>
        <v>0</v>
      </c>
      <c r="BF394" s="68">
        <f t="shared" si="63"/>
        <v>0</v>
      </c>
      <c r="BG394" s="44">
        <f>SUM(BF$14:BF394)</f>
        <v>7</v>
      </c>
      <c r="BH394" s="11">
        <f t="shared" si="64"/>
        <v>0</v>
      </c>
      <c r="BI394" s="11">
        <f t="shared" si="65"/>
        <v>381</v>
      </c>
      <c r="BT394" s="74">
        <v>350</v>
      </c>
      <c r="BU394" s="74" t="s">
        <v>185</v>
      </c>
      <c r="BV394" s="69" t="s">
        <v>2398</v>
      </c>
    </row>
    <row r="395" spans="1:7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AP395" s="68">
        <f t="shared" si="58"/>
        <v>0</v>
      </c>
      <c r="AQ395" s="68">
        <v>382</v>
      </c>
      <c r="AR395" s="41" t="s">
        <v>764</v>
      </c>
      <c r="AS395" s="42">
        <v>2</v>
      </c>
      <c r="AT395" s="43">
        <v>5.0000000000000001E-4</v>
      </c>
      <c r="AU395" s="38">
        <f t="shared" si="56"/>
        <v>0</v>
      </c>
      <c r="AV395" s="68">
        <f t="shared" si="59"/>
        <v>0</v>
      </c>
      <c r="AW395" s="44">
        <f>SUM(AV$14:AV395)</f>
        <v>0</v>
      </c>
      <c r="AX395" s="11">
        <f t="shared" si="60"/>
        <v>0</v>
      </c>
      <c r="AY395" s="11">
        <f t="shared" si="61"/>
        <v>382</v>
      </c>
      <c r="AZ395" s="11">
        <f t="shared" si="62"/>
        <v>0</v>
      </c>
      <c r="BA395" s="11">
        <v>382</v>
      </c>
      <c r="BB395" s="45" t="s">
        <v>1734</v>
      </c>
      <c r="BC395" s="45">
        <v>2</v>
      </c>
      <c r="BD395" s="46">
        <v>5.0000000000000001E-4</v>
      </c>
      <c r="BE395" s="38">
        <f t="shared" si="57"/>
        <v>0</v>
      </c>
      <c r="BF395" s="68">
        <f t="shared" si="63"/>
        <v>0</v>
      </c>
      <c r="BG395" s="44">
        <f>SUM(BF$14:BF395)</f>
        <v>7</v>
      </c>
      <c r="BH395" s="11">
        <f t="shared" si="64"/>
        <v>0</v>
      </c>
      <c r="BI395" s="11">
        <f t="shared" si="65"/>
        <v>382</v>
      </c>
      <c r="BT395" s="74">
        <v>351</v>
      </c>
      <c r="BU395" s="74" t="s">
        <v>740</v>
      </c>
      <c r="BV395" s="69" t="s">
        <v>2394</v>
      </c>
    </row>
    <row r="396" spans="1:7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AP396" s="68">
        <f t="shared" si="58"/>
        <v>0</v>
      </c>
      <c r="AQ396" s="68">
        <v>383</v>
      </c>
      <c r="AR396" s="41" t="s">
        <v>765</v>
      </c>
      <c r="AS396" s="42">
        <v>6</v>
      </c>
      <c r="AT396" s="43">
        <v>2E-3</v>
      </c>
      <c r="AU396" s="38">
        <f t="shared" si="56"/>
        <v>0</v>
      </c>
      <c r="AV396" s="68">
        <f t="shared" si="59"/>
        <v>0</v>
      </c>
      <c r="AW396" s="44">
        <f>SUM(AV$14:AV396)</f>
        <v>0</v>
      </c>
      <c r="AX396" s="11">
        <f t="shared" si="60"/>
        <v>0</v>
      </c>
      <c r="AY396" s="11">
        <f t="shared" si="61"/>
        <v>383</v>
      </c>
      <c r="AZ396" s="11">
        <f t="shared" si="62"/>
        <v>0</v>
      </c>
      <c r="BA396" s="11">
        <v>383</v>
      </c>
      <c r="BB396" s="45" t="s">
        <v>1735</v>
      </c>
      <c r="BC396" s="45">
        <v>6</v>
      </c>
      <c r="BD396" s="46">
        <v>2E-3</v>
      </c>
      <c r="BE396" s="38">
        <f t="shared" si="57"/>
        <v>0</v>
      </c>
      <c r="BF396" s="68">
        <f t="shared" si="63"/>
        <v>0</v>
      </c>
      <c r="BG396" s="44">
        <f>SUM(BF$14:BF396)</f>
        <v>7</v>
      </c>
      <c r="BH396" s="11">
        <f t="shared" si="64"/>
        <v>0</v>
      </c>
      <c r="BI396" s="11">
        <f t="shared" si="65"/>
        <v>383</v>
      </c>
      <c r="BT396" s="74">
        <v>352</v>
      </c>
      <c r="BU396" s="74" t="s">
        <v>741</v>
      </c>
      <c r="BV396" s="69" t="s">
        <v>2394</v>
      </c>
    </row>
    <row r="397" spans="1:7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AP397" s="68">
        <f t="shared" si="58"/>
        <v>0</v>
      </c>
      <c r="AQ397" s="68">
        <v>384</v>
      </c>
      <c r="AR397" s="41" t="s">
        <v>191</v>
      </c>
      <c r="AS397" s="42">
        <v>6</v>
      </c>
      <c r="AT397" s="43">
        <v>2E-3</v>
      </c>
      <c r="AU397" s="38">
        <f t="shared" si="56"/>
        <v>0</v>
      </c>
      <c r="AV397" s="68">
        <f t="shared" si="59"/>
        <v>0</v>
      </c>
      <c r="AW397" s="44">
        <f>SUM(AV$14:AV397)</f>
        <v>0</v>
      </c>
      <c r="AX397" s="11">
        <f t="shared" si="60"/>
        <v>0</v>
      </c>
      <c r="AY397" s="11">
        <f t="shared" si="61"/>
        <v>384</v>
      </c>
      <c r="AZ397" s="11">
        <f t="shared" si="62"/>
        <v>0</v>
      </c>
      <c r="BA397" s="11">
        <v>384</v>
      </c>
      <c r="BB397" s="45" t="s">
        <v>191</v>
      </c>
      <c r="BC397" s="45">
        <v>6</v>
      </c>
      <c r="BD397" s="46">
        <v>2E-3</v>
      </c>
      <c r="BE397" s="38">
        <f t="shared" si="57"/>
        <v>0</v>
      </c>
      <c r="BF397" s="68">
        <f t="shared" si="63"/>
        <v>0</v>
      </c>
      <c r="BG397" s="44">
        <f>SUM(BF$14:BF397)</f>
        <v>7</v>
      </c>
      <c r="BH397" s="11">
        <f t="shared" si="64"/>
        <v>0</v>
      </c>
      <c r="BI397" s="11">
        <f t="shared" si="65"/>
        <v>384</v>
      </c>
      <c r="BT397" s="74">
        <v>353</v>
      </c>
      <c r="BU397" s="74" t="s">
        <v>742</v>
      </c>
      <c r="BV397" s="69" t="s">
        <v>2398</v>
      </c>
    </row>
    <row r="398" spans="1:7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AP398" s="68">
        <f t="shared" si="58"/>
        <v>0</v>
      </c>
      <c r="AQ398" s="68">
        <v>385</v>
      </c>
      <c r="AR398" s="41" t="s">
        <v>766</v>
      </c>
      <c r="AS398" s="42">
        <v>6</v>
      </c>
      <c r="AT398" s="43">
        <v>2E-3</v>
      </c>
      <c r="AU398" s="38">
        <f t="shared" ref="AU398:AU461" si="66">IFERROR(FIND(F$3,AR398,1),0)</f>
        <v>0</v>
      </c>
      <c r="AV398" s="68">
        <f t="shared" si="59"/>
        <v>0</v>
      </c>
      <c r="AW398" s="44">
        <f>SUM(AV$14:AV398)</f>
        <v>0</v>
      </c>
      <c r="AX398" s="11">
        <f t="shared" si="60"/>
        <v>0</v>
      </c>
      <c r="AY398" s="11">
        <f t="shared" si="61"/>
        <v>385</v>
      </c>
      <c r="AZ398" s="11">
        <f t="shared" si="62"/>
        <v>0</v>
      </c>
      <c r="BA398" s="11">
        <v>385</v>
      </c>
      <c r="BB398" s="45" t="s">
        <v>1736</v>
      </c>
      <c r="BC398" s="45">
        <v>6</v>
      </c>
      <c r="BD398" s="46">
        <v>2E-3</v>
      </c>
      <c r="BE398" s="38">
        <f t="shared" ref="BE398:BE461" si="67">IFERROR(FIND(F$3,BB398,1),0)</f>
        <v>0</v>
      </c>
      <c r="BF398" s="68">
        <f t="shared" si="63"/>
        <v>0</v>
      </c>
      <c r="BG398" s="44">
        <f>SUM(BF$14:BF398)</f>
        <v>7</v>
      </c>
      <c r="BH398" s="11">
        <f t="shared" si="64"/>
        <v>0</v>
      </c>
      <c r="BI398" s="11">
        <f t="shared" si="65"/>
        <v>385</v>
      </c>
      <c r="BT398" s="74">
        <v>354</v>
      </c>
      <c r="BU398" s="74" t="s">
        <v>743</v>
      </c>
      <c r="BV398" s="69" t="s">
        <v>2389</v>
      </c>
    </row>
    <row r="399" spans="1:7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AP399" s="68">
        <f t="shared" ref="AP399:AP462" si="68">AX399</f>
        <v>0</v>
      </c>
      <c r="AQ399" s="68">
        <v>386</v>
      </c>
      <c r="AR399" s="41" t="s">
        <v>767</v>
      </c>
      <c r="AS399" s="42">
        <v>4</v>
      </c>
      <c r="AT399" s="43">
        <v>1.1999999999999999E-3</v>
      </c>
      <c r="AU399" s="38">
        <f t="shared" si="66"/>
        <v>0</v>
      </c>
      <c r="AV399" s="68">
        <f t="shared" ref="AV399:AV462" si="69">IF(AU399=0,0,1)</f>
        <v>0</v>
      </c>
      <c r="AW399" s="44">
        <f>SUM(AV$14:AV399)</f>
        <v>0</v>
      </c>
      <c r="AX399" s="11">
        <f t="shared" ref="AX399:AX462" si="70">IF(AV399=1,AW399,0)</f>
        <v>0</v>
      </c>
      <c r="AY399" s="11">
        <f t="shared" ref="AY399:AY462" si="71">AQ399</f>
        <v>386</v>
      </c>
      <c r="AZ399" s="11">
        <f t="shared" ref="AZ399:AZ462" si="72">BH399</f>
        <v>0</v>
      </c>
      <c r="BA399" s="11">
        <v>386</v>
      </c>
      <c r="BB399" s="45" t="s">
        <v>1737</v>
      </c>
      <c r="BC399" s="45">
        <v>4</v>
      </c>
      <c r="BD399" s="46">
        <v>1.1999999999999999E-3</v>
      </c>
      <c r="BE399" s="38">
        <f t="shared" si="67"/>
        <v>0</v>
      </c>
      <c r="BF399" s="68">
        <f t="shared" si="63"/>
        <v>0</v>
      </c>
      <c r="BG399" s="44">
        <f>SUM(BF$14:BF399)</f>
        <v>7</v>
      </c>
      <c r="BH399" s="11">
        <f t="shared" si="64"/>
        <v>0</v>
      </c>
      <c r="BI399" s="11">
        <f t="shared" si="65"/>
        <v>386</v>
      </c>
      <c r="BT399" s="74">
        <v>355</v>
      </c>
      <c r="BU399" s="74" t="s">
        <v>744</v>
      </c>
      <c r="BV399" s="69" t="s">
        <v>2398</v>
      </c>
    </row>
    <row r="400" spans="1:7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AP400" s="68">
        <f t="shared" si="68"/>
        <v>0</v>
      </c>
      <c r="AQ400" s="68">
        <v>387</v>
      </c>
      <c r="AR400" s="41" t="s">
        <v>192</v>
      </c>
      <c r="AS400" s="42">
        <v>4</v>
      </c>
      <c r="AT400" s="43">
        <v>1.1999999999999999E-3</v>
      </c>
      <c r="AU400" s="38">
        <f t="shared" si="66"/>
        <v>0</v>
      </c>
      <c r="AV400" s="68">
        <f t="shared" si="69"/>
        <v>0</v>
      </c>
      <c r="AW400" s="44">
        <f>SUM(AV$14:AV400)</f>
        <v>0</v>
      </c>
      <c r="AX400" s="11">
        <f t="shared" si="70"/>
        <v>0</v>
      </c>
      <c r="AY400" s="11">
        <f t="shared" si="71"/>
        <v>387</v>
      </c>
      <c r="AZ400" s="11">
        <f t="shared" si="72"/>
        <v>0</v>
      </c>
      <c r="BA400" s="11">
        <v>387</v>
      </c>
      <c r="BB400" s="45" t="s">
        <v>192</v>
      </c>
      <c r="BC400" s="45">
        <v>4</v>
      </c>
      <c r="BD400" s="46">
        <v>1.1999999999999999E-3</v>
      </c>
      <c r="BE400" s="38">
        <f t="shared" si="67"/>
        <v>0</v>
      </c>
      <c r="BF400" s="68">
        <f t="shared" ref="BF400:BF463" si="73">IF(BE400=0,0,1)</f>
        <v>0</v>
      </c>
      <c r="BG400" s="44">
        <f>SUM(BF$14:BF400)</f>
        <v>7</v>
      </c>
      <c r="BH400" s="11">
        <f t="shared" ref="BH400:BH463" si="74">IF(BF400=1,BG400,0)</f>
        <v>0</v>
      </c>
      <c r="BI400" s="11">
        <f t="shared" ref="BI400:BI463" si="75">BA400</f>
        <v>387</v>
      </c>
      <c r="BT400" s="74">
        <v>356</v>
      </c>
      <c r="BU400" s="74" t="s">
        <v>745</v>
      </c>
      <c r="BV400" s="69" t="s">
        <v>2398</v>
      </c>
    </row>
    <row r="401" spans="1:7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AP401" s="68">
        <f t="shared" si="68"/>
        <v>0</v>
      </c>
      <c r="AQ401" s="68">
        <v>388</v>
      </c>
      <c r="AR401" s="41" t="s">
        <v>768</v>
      </c>
      <c r="AS401" s="42">
        <v>2</v>
      </c>
      <c r="AT401" s="43">
        <v>5.0000000000000001E-4</v>
      </c>
      <c r="AU401" s="38">
        <f t="shared" si="66"/>
        <v>0</v>
      </c>
      <c r="AV401" s="68">
        <f t="shared" si="69"/>
        <v>0</v>
      </c>
      <c r="AW401" s="44">
        <f>SUM(AV$14:AV401)</f>
        <v>0</v>
      </c>
      <c r="AX401" s="11">
        <f t="shared" si="70"/>
        <v>0</v>
      </c>
      <c r="AY401" s="11">
        <f t="shared" si="71"/>
        <v>388</v>
      </c>
      <c r="AZ401" s="11">
        <f t="shared" si="72"/>
        <v>0</v>
      </c>
      <c r="BA401" s="11">
        <v>388</v>
      </c>
      <c r="BB401" s="45" t="s">
        <v>1738</v>
      </c>
      <c r="BC401" s="45">
        <v>2</v>
      </c>
      <c r="BD401" s="46">
        <v>5.0000000000000001E-4</v>
      </c>
      <c r="BE401" s="38">
        <f t="shared" si="67"/>
        <v>0</v>
      </c>
      <c r="BF401" s="68">
        <f t="shared" si="73"/>
        <v>0</v>
      </c>
      <c r="BG401" s="44">
        <f>SUM(BF$14:BF401)</f>
        <v>7</v>
      </c>
      <c r="BH401" s="11">
        <f t="shared" si="74"/>
        <v>0</v>
      </c>
      <c r="BI401" s="11">
        <f t="shared" si="75"/>
        <v>388</v>
      </c>
      <c r="BT401" s="74">
        <v>357</v>
      </c>
      <c r="BU401" s="74" t="s">
        <v>746</v>
      </c>
      <c r="BV401" s="69" t="s">
        <v>2398</v>
      </c>
    </row>
    <row r="402" spans="1:7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AP402" s="68">
        <f t="shared" si="68"/>
        <v>0</v>
      </c>
      <c r="AQ402" s="68">
        <v>389</v>
      </c>
      <c r="AR402" s="41" t="s">
        <v>769</v>
      </c>
      <c r="AS402" s="42">
        <v>7</v>
      </c>
      <c r="AT402" s="43">
        <v>2.5000000000000001E-3</v>
      </c>
      <c r="AU402" s="38">
        <f t="shared" si="66"/>
        <v>0</v>
      </c>
      <c r="AV402" s="68">
        <f t="shared" si="69"/>
        <v>0</v>
      </c>
      <c r="AW402" s="44">
        <f>SUM(AV$14:AV402)</f>
        <v>0</v>
      </c>
      <c r="AX402" s="11">
        <f t="shared" si="70"/>
        <v>0</v>
      </c>
      <c r="AY402" s="11">
        <f t="shared" si="71"/>
        <v>389</v>
      </c>
      <c r="AZ402" s="11">
        <f t="shared" si="72"/>
        <v>0</v>
      </c>
      <c r="BA402" s="11">
        <v>389</v>
      </c>
      <c r="BB402" s="45" t="s">
        <v>1739</v>
      </c>
      <c r="BC402" s="45">
        <v>7</v>
      </c>
      <c r="BD402" s="46">
        <v>2.5000000000000001E-3</v>
      </c>
      <c r="BE402" s="38">
        <f t="shared" si="67"/>
        <v>0</v>
      </c>
      <c r="BF402" s="68">
        <f t="shared" si="73"/>
        <v>0</v>
      </c>
      <c r="BG402" s="44">
        <f>SUM(BF$14:BF402)</f>
        <v>7</v>
      </c>
      <c r="BH402" s="11">
        <f t="shared" si="74"/>
        <v>0</v>
      </c>
      <c r="BI402" s="11">
        <f t="shared" si="75"/>
        <v>389</v>
      </c>
      <c r="BT402" s="74">
        <v>358</v>
      </c>
      <c r="BU402" s="74" t="s">
        <v>186</v>
      </c>
      <c r="BV402" s="69" t="s">
        <v>2398</v>
      </c>
    </row>
    <row r="403" spans="1:7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AP403" s="68">
        <f t="shared" si="68"/>
        <v>0</v>
      </c>
      <c r="AQ403" s="68">
        <v>390</v>
      </c>
      <c r="AR403" s="41" t="s">
        <v>770</v>
      </c>
      <c r="AS403" s="42">
        <v>5</v>
      </c>
      <c r="AT403" s="43">
        <v>1.6000000000000001E-3</v>
      </c>
      <c r="AU403" s="38">
        <f t="shared" si="66"/>
        <v>0</v>
      </c>
      <c r="AV403" s="68">
        <f t="shared" si="69"/>
        <v>0</v>
      </c>
      <c r="AW403" s="44">
        <f>SUM(AV$14:AV403)</f>
        <v>0</v>
      </c>
      <c r="AX403" s="11">
        <f t="shared" si="70"/>
        <v>0</v>
      </c>
      <c r="AY403" s="11">
        <f t="shared" si="71"/>
        <v>390</v>
      </c>
      <c r="AZ403" s="11">
        <f t="shared" si="72"/>
        <v>0</v>
      </c>
      <c r="BA403" s="11">
        <v>390</v>
      </c>
      <c r="BB403" s="45" t="s">
        <v>1740</v>
      </c>
      <c r="BC403" s="45">
        <v>5</v>
      </c>
      <c r="BD403" s="46">
        <v>1.6000000000000001E-3</v>
      </c>
      <c r="BE403" s="38">
        <f t="shared" si="67"/>
        <v>0</v>
      </c>
      <c r="BF403" s="68">
        <f t="shared" si="73"/>
        <v>0</v>
      </c>
      <c r="BG403" s="44">
        <f>SUM(BF$14:BF403)</f>
        <v>7</v>
      </c>
      <c r="BH403" s="11">
        <f t="shared" si="74"/>
        <v>0</v>
      </c>
      <c r="BI403" s="11">
        <f t="shared" si="75"/>
        <v>390</v>
      </c>
      <c r="BT403" s="74">
        <v>359</v>
      </c>
      <c r="BU403" s="74" t="s">
        <v>747</v>
      </c>
      <c r="BV403" s="69" t="s">
        <v>2398</v>
      </c>
    </row>
    <row r="404" spans="1:7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AP404" s="68">
        <f t="shared" si="68"/>
        <v>0</v>
      </c>
      <c r="AQ404" s="68">
        <v>391</v>
      </c>
      <c r="AR404" s="41" t="s">
        <v>771</v>
      </c>
      <c r="AS404" s="42">
        <v>6</v>
      </c>
      <c r="AT404" s="43">
        <v>2E-3</v>
      </c>
      <c r="AU404" s="38">
        <f t="shared" si="66"/>
        <v>0</v>
      </c>
      <c r="AV404" s="68">
        <f t="shared" si="69"/>
        <v>0</v>
      </c>
      <c r="AW404" s="44">
        <f>SUM(AV$14:AV404)</f>
        <v>0</v>
      </c>
      <c r="AX404" s="11">
        <f t="shared" si="70"/>
        <v>0</v>
      </c>
      <c r="AY404" s="11">
        <f t="shared" si="71"/>
        <v>391</v>
      </c>
      <c r="AZ404" s="11">
        <f t="shared" si="72"/>
        <v>0</v>
      </c>
      <c r="BA404" s="11">
        <v>391</v>
      </c>
      <c r="BB404" s="45" t="s">
        <v>1741</v>
      </c>
      <c r="BC404" s="45">
        <v>6</v>
      </c>
      <c r="BD404" s="46">
        <v>2E-3</v>
      </c>
      <c r="BE404" s="38">
        <f t="shared" si="67"/>
        <v>0</v>
      </c>
      <c r="BF404" s="68">
        <f t="shared" si="73"/>
        <v>0</v>
      </c>
      <c r="BG404" s="44">
        <f>SUM(BF$14:BF404)</f>
        <v>7</v>
      </c>
      <c r="BH404" s="11">
        <f t="shared" si="74"/>
        <v>0</v>
      </c>
      <c r="BI404" s="11">
        <f t="shared" si="75"/>
        <v>391</v>
      </c>
      <c r="BT404" s="74">
        <v>360</v>
      </c>
      <c r="BU404" s="74" t="s">
        <v>748</v>
      </c>
      <c r="BV404" s="69" t="s">
        <v>2398</v>
      </c>
    </row>
    <row r="405" spans="1:7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AP405" s="68">
        <f t="shared" si="68"/>
        <v>0</v>
      </c>
      <c r="AQ405" s="68">
        <v>392</v>
      </c>
      <c r="AR405" s="41" t="s">
        <v>772</v>
      </c>
      <c r="AS405" s="42">
        <v>7</v>
      </c>
      <c r="AT405" s="43">
        <v>2.5000000000000001E-3</v>
      </c>
      <c r="AU405" s="38">
        <f t="shared" si="66"/>
        <v>0</v>
      </c>
      <c r="AV405" s="68">
        <f t="shared" si="69"/>
        <v>0</v>
      </c>
      <c r="AW405" s="44">
        <f>SUM(AV$14:AV405)</f>
        <v>0</v>
      </c>
      <c r="AX405" s="11">
        <f t="shared" si="70"/>
        <v>0</v>
      </c>
      <c r="AY405" s="11">
        <f t="shared" si="71"/>
        <v>392</v>
      </c>
      <c r="AZ405" s="11">
        <f t="shared" si="72"/>
        <v>0</v>
      </c>
      <c r="BA405" s="11">
        <v>392</v>
      </c>
      <c r="BB405" s="45" t="s">
        <v>1742</v>
      </c>
      <c r="BC405" s="45">
        <v>7</v>
      </c>
      <c r="BD405" s="46">
        <v>2.5000000000000001E-3</v>
      </c>
      <c r="BE405" s="38">
        <f t="shared" si="67"/>
        <v>0</v>
      </c>
      <c r="BF405" s="68">
        <f t="shared" si="73"/>
        <v>0</v>
      </c>
      <c r="BG405" s="44">
        <f>SUM(BF$14:BF405)</f>
        <v>7</v>
      </c>
      <c r="BH405" s="11">
        <f t="shared" si="74"/>
        <v>0</v>
      </c>
      <c r="BI405" s="11">
        <f t="shared" si="75"/>
        <v>392</v>
      </c>
      <c r="BT405" s="74">
        <v>361</v>
      </c>
      <c r="BU405" s="74" t="s">
        <v>749</v>
      </c>
      <c r="BV405" s="69" t="s">
        <v>2398</v>
      </c>
    </row>
    <row r="406" spans="1:7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AP406" s="68">
        <f t="shared" si="68"/>
        <v>0</v>
      </c>
      <c r="AQ406" s="68">
        <v>393</v>
      </c>
      <c r="AR406" s="41" t="s">
        <v>193</v>
      </c>
      <c r="AS406" s="42">
        <v>6</v>
      </c>
      <c r="AT406" s="43">
        <v>2E-3</v>
      </c>
      <c r="AU406" s="38">
        <f t="shared" si="66"/>
        <v>0</v>
      </c>
      <c r="AV406" s="68">
        <f t="shared" si="69"/>
        <v>0</v>
      </c>
      <c r="AW406" s="44">
        <f>SUM(AV$14:AV406)</f>
        <v>0</v>
      </c>
      <c r="AX406" s="11">
        <f t="shared" si="70"/>
        <v>0</v>
      </c>
      <c r="AY406" s="11">
        <f t="shared" si="71"/>
        <v>393</v>
      </c>
      <c r="AZ406" s="11">
        <f t="shared" si="72"/>
        <v>0</v>
      </c>
      <c r="BA406" s="11">
        <v>393</v>
      </c>
      <c r="BB406" s="45" t="s">
        <v>193</v>
      </c>
      <c r="BC406" s="45">
        <v>6</v>
      </c>
      <c r="BD406" s="46">
        <v>2E-3</v>
      </c>
      <c r="BE406" s="38">
        <f t="shared" si="67"/>
        <v>0</v>
      </c>
      <c r="BF406" s="68">
        <f t="shared" si="73"/>
        <v>0</v>
      </c>
      <c r="BG406" s="44">
        <f>SUM(BF$14:BF406)</f>
        <v>7</v>
      </c>
      <c r="BH406" s="11">
        <f t="shared" si="74"/>
        <v>0</v>
      </c>
      <c r="BI406" s="11">
        <f t="shared" si="75"/>
        <v>393</v>
      </c>
      <c r="BT406" s="74">
        <v>362</v>
      </c>
      <c r="BU406" s="74" t="s">
        <v>750</v>
      </c>
      <c r="BV406" s="69" t="s">
        <v>2398</v>
      </c>
    </row>
    <row r="407" spans="1:7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AP407" s="68">
        <f t="shared" si="68"/>
        <v>0</v>
      </c>
      <c r="AQ407" s="68">
        <v>394</v>
      </c>
      <c r="AR407" s="41" t="s">
        <v>773</v>
      </c>
      <c r="AS407" s="42">
        <v>4</v>
      </c>
      <c r="AT407" s="43">
        <v>1.1999999999999999E-3</v>
      </c>
      <c r="AU407" s="38">
        <f t="shared" si="66"/>
        <v>0</v>
      </c>
      <c r="AV407" s="68">
        <f t="shared" si="69"/>
        <v>0</v>
      </c>
      <c r="AW407" s="44">
        <f>SUM(AV$14:AV407)</f>
        <v>0</v>
      </c>
      <c r="AX407" s="11">
        <f t="shared" si="70"/>
        <v>0</v>
      </c>
      <c r="AY407" s="11">
        <f t="shared" si="71"/>
        <v>394</v>
      </c>
      <c r="AZ407" s="11">
        <f t="shared" si="72"/>
        <v>0</v>
      </c>
      <c r="BA407" s="11">
        <v>394</v>
      </c>
      <c r="BB407" s="45" t="s">
        <v>1743</v>
      </c>
      <c r="BC407" s="45">
        <v>4</v>
      </c>
      <c r="BD407" s="46">
        <v>1.1999999999999999E-3</v>
      </c>
      <c r="BE407" s="38">
        <f t="shared" si="67"/>
        <v>0</v>
      </c>
      <c r="BF407" s="68">
        <f t="shared" si="73"/>
        <v>0</v>
      </c>
      <c r="BG407" s="44">
        <f>SUM(BF$14:BF407)</f>
        <v>7</v>
      </c>
      <c r="BH407" s="11">
        <f t="shared" si="74"/>
        <v>0</v>
      </c>
      <c r="BI407" s="11">
        <f t="shared" si="75"/>
        <v>394</v>
      </c>
      <c r="BT407" s="74">
        <v>363</v>
      </c>
      <c r="BU407" s="74" t="s">
        <v>751</v>
      </c>
      <c r="BV407" s="69" t="s">
        <v>2398</v>
      </c>
    </row>
    <row r="408" spans="1:7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AP408" s="68">
        <f t="shared" si="68"/>
        <v>0</v>
      </c>
      <c r="AQ408" s="68">
        <v>395</v>
      </c>
      <c r="AR408" s="41" t="s">
        <v>774</v>
      </c>
      <c r="AS408" s="42">
        <v>5</v>
      </c>
      <c r="AT408" s="43">
        <v>1.6000000000000001E-3</v>
      </c>
      <c r="AU408" s="38">
        <f t="shared" si="66"/>
        <v>0</v>
      </c>
      <c r="AV408" s="68">
        <f t="shared" si="69"/>
        <v>0</v>
      </c>
      <c r="AW408" s="44">
        <f>SUM(AV$14:AV408)</f>
        <v>0</v>
      </c>
      <c r="AX408" s="11">
        <f t="shared" si="70"/>
        <v>0</v>
      </c>
      <c r="AY408" s="11">
        <f t="shared" si="71"/>
        <v>395</v>
      </c>
      <c r="AZ408" s="11">
        <f t="shared" si="72"/>
        <v>0</v>
      </c>
      <c r="BA408" s="11">
        <v>395</v>
      </c>
      <c r="BB408" s="45" t="s">
        <v>1744</v>
      </c>
      <c r="BC408" s="45">
        <v>5</v>
      </c>
      <c r="BD408" s="46">
        <v>1.6000000000000001E-3</v>
      </c>
      <c r="BE408" s="38">
        <f t="shared" si="67"/>
        <v>0</v>
      </c>
      <c r="BF408" s="68">
        <f t="shared" si="73"/>
        <v>0</v>
      </c>
      <c r="BG408" s="44">
        <f>SUM(BF$14:BF408)</f>
        <v>7</v>
      </c>
      <c r="BH408" s="11">
        <f t="shared" si="74"/>
        <v>0</v>
      </c>
      <c r="BI408" s="11">
        <f t="shared" si="75"/>
        <v>395</v>
      </c>
      <c r="BT408" s="74">
        <v>364</v>
      </c>
      <c r="BU408" s="74" t="s">
        <v>187</v>
      </c>
      <c r="BV408" s="69" t="s">
        <v>2409</v>
      </c>
    </row>
    <row r="409" spans="1:7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AP409" s="68">
        <f t="shared" si="68"/>
        <v>0</v>
      </c>
      <c r="AQ409" s="68">
        <v>396</v>
      </c>
      <c r="AR409" s="41" t="s">
        <v>775</v>
      </c>
      <c r="AS409" s="42">
        <v>4</v>
      </c>
      <c r="AT409" s="43">
        <v>1.1999999999999999E-3</v>
      </c>
      <c r="AU409" s="38">
        <f t="shared" si="66"/>
        <v>0</v>
      </c>
      <c r="AV409" s="68">
        <f t="shared" si="69"/>
        <v>0</v>
      </c>
      <c r="AW409" s="44">
        <f>SUM(AV$14:AV409)</f>
        <v>0</v>
      </c>
      <c r="AX409" s="11">
        <f t="shared" si="70"/>
        <v>0</v>
      </c>
      <c r="AY409" s="11">
        <f t="shared" si="71"/>
        <v>396</v>
      </c>
      <c r="AZ409" s="11">
        <f t="shared" si="72"/>
        <v>0</v>
      </c>
      <c r="BA409" s="11">
        <v>396</v>
      </c>
      <c r="BB409" s="45" t="s">
        <v>1745</v>
      </c>
      <c r="BC409" s="45">
        <v>4</v>
      </c>
      <c r="BD409" s="46">
        <v>1.1999999999999999E-3</v>
      </c>
      <c r="BE409" s="38">
        <f t="shared" si="67"/>
        <v>0</v>
      </c>
      <c r="BF409" s="68">
        <f t="shared" si="73"/>
        <v>0</v>
      </c>
      <c r="BG409" s="44">
        <f>SUM(BF$14:BF409)</f>
        <v>7</v>
      </c>
      <c r="BH409" s="11">
        <f t="shared" si="74"/>
        <v>0</v>
      </c>
      <c r="BI409" s="11">
        <f t="shared" si="75"/>
        <v>396</v>
      </c>
      <c r="BT409" s="74">
        <v>365</v>
      </c>
      <c r="BU409" s="74" t="s">
        <v>559</v>
      </c>
      <c r="BV409" s="69" t="s">
        <v>2398</v>
      </c>
    </row>
    <row r="410" spans="1:7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AP410" s="68">
        <f t="shared" si="68"/>
        <v>0</v>
      </c>
      <c r="AQ410" s="68">
        <v>397</v>
      </c>
      <c r="AR410" s="41" t="s">
        <v>292</v>
      </c>
      <c r="AS410" s="42">
        <v>6</v>
      </c>
      <c r="AT410" s="43">
        <v>2E-3</v>
      </c>
      <c r="AU410" s="38">
        <f t="shared" si="66"/>
        <v>0</v>
      </c>
      <c r="AV410" s="68">
        <f t="shared" si="69"/>
        <v>0</v>
      </c>
      <c r="AW410" s="44">
        <f>SUM(AV$14:AV410)</f>
        <v>0</v>
      </c>
      <c r="AX410" s="11">
        <f t="shared" si="70"/>
        <v>0</v>
      </c>
      <c r="AY410" s="11">
        <f t="shared" si="71"/>
        <v>397</v>
      </c>
      <c r="AZ410" s="11">
        <f t="shared" si="72"/>
        <v>0</v>
      </c>
      <c r="BA410" s="11">
        <v>397</v>
      </c>
      <c r="BB410" s="45" t="s">
        <v>1746</v>
      </c>
      <c r="BC410" s="45">
        <v>6</v>
      </c>
      <c r="BD410" s="46">
        <v>2E-3</v>
      </c>
      <c r="BE410" s="38">
        <f t="shared" si="67"/>
        <v>0</v>
      </c>
      <c r="BF410" s="68">
        <f t="shared" si="73"/>
        <v>0</v>
      </c>
      <c r="BG410" s="44">
        <f>SUM(BF$14:BF410)</f>
        <v>7</v>
      </c>
      <c r="BH410" s="11">
        <f t="shared" si="74"/>
        <v>0</v>
      </c>
      <c r="BI410" s="11">
        <f t="shared" si="75"/>
        <v>397</v>
      </c>
      <c r="BT410" s="74">
        <v>366</v>
      </c>
      <c r="BU410" s="74" t="s">
        <v>752</v>
      </c>
      <c r="BV410" s="69" t="s">
        <v>2397</v>
      </c>
    </row>
    <row r="411" spans="1:7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AP411" s="68">
        <f t="shared" si="68"/>
        <v>0</v>
      </c>
      <c r="AQ411" s="68">
        <v>398</v>
      </c>
      <c r="AR411" s="41" t="s">
        <v>776</v>
      </c>
      <c r="AS411" s="42">
        <v>4</v>
      </c>
      <c r="AT411" s="43">
        <v>1.1999999999999999E-3</v>
      </c>
      <c r="AU411" s="38">
        <f t="shared" si="66"/>
        <v>0</v>
      </c>
      <c r="AV411" s="68">
        <f t="shared" si="69"/>
        <v>0</v>
      </c>
      <c r="AW411" s="44">
        <f>SUM(AV$14:AV411)</f>
        <v>0</v>
      </c>
      <c r="AX411" s="11">
        <f t="shared" si="70"/>
        <v>0</v>
      </c>
      <c r="AY411" s="11">
        <f t="shared" si="71"/>
        <v>398</v>
      </c>
      <c r="AZ411" s="11">
        <f t="shared" si="72"/>
        <v>0</v>
      </c>
      <c r="BA411" s="11">
        <v>398</v>
      </c>
      <c r="BB411" s="45" t="s">
        <v>1747</v>
      </c>
      <c r="BC411" s="45">
        <v>4</v>
      </c>
      <c r="BD411" s="46">
        <v>1.1999999999999999E-3</v>
      </c>
      <c r="BE411" s="38">
        <f t="shared" si="67"/>
        <v>0</v>
      </c>
      <c r="BF411" s="68">
        <f t="shared" si="73"/>
        <v>0</v>
      </c>
      <c r="BG411" s="44">
        <f>SUM(BF$14:BF411)</f>
        <v>7</v>
      </c>
      <c r="BH411" s="11">
        <f t="shared" si="74"/>
        <v>0</v>
      </c>
      <c r="BI411" s="11">
        <f t="shared" si="75"/>
        <v>398</v>
      </c>
      <c r="BT411" s="74">
        <v>367</v>
      </c>
      <c r="BU411" s="74" t="s">
        <v>753</v>
      </c>
      <c r="BV411" s="69" t="s">
        <v>2389</v>
      </c>
    </row>
    <row r="412" spans="1:7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AP412" s="68">
        <f t="shared" si="68"/>
        <v>0</v>
      </c>
      <c r="AQ412" s="68">
        <v>399</v>
      </c>
      <c r="AR412" s="41" t="s">
        <v>777</v>
      </c>
      <c r="AS412" s="42">
        <v>4</v>
      </c>
      <c r="AT412" s="43">
        <v>1.1999999999999999E-3</v>
      </c>
      <c r="AU412" s="38">
        <f t="shared" si="66"/>
        <v>0</v>
      </c>
      <c r="AV412" s="68">
        <f t="shared" si="69"/>
        <v>0</v>
      </c>
      <c r="AW412" s="44">
        <f>SUM(AV$14:AV412)</f>
        <v>0</v>
      </c>
      <c r="AX412" s="11">
        <f t="shared" si="70"/>
        <v>0</v>
      </c>
      <c r="AY412" s="11">
        <f t="shared" si="71"/>
        <v>399</v>
      </c>
      <c r="AZ412" s="11">
        <f t="shared" si="72"/>
        <v>0</v>
      </c>
      <c r="BA412" s="11">
        <v>399</v>
      </c>
      <c r="BB412" s="45" t="s">
        <v>1748</v>
      </c>
      <c r="BC412" s="45">
        <v>4</v>
      </c>
      <c r="BD412" s="46">
        <v>1.1999999999999999E-3</v>
      </c>
      <c r="BE412" s="38">
        <f t="shared" si="67"/>
        <v>0</v>
      </c>
      <c r="BF412" s="68">
        <f t="shared" si="73"/>
        <v>0</v>
      </c>
      <c r="BG412" s="44">
        <f>SUM(BF$14:BF412)</f>
        <v>7</v>
      </c>
      <c r="BH412" s="11">
        <f t="shared" si="74"/>
        <v>0</v>
      </c>
      <c r="BI412" s="11">
        <f t="shared" si="75"/>
        <v>399</v>
      </c>
      <c r="BT412" s="74">
        <v>368</v>
      </c>
      <c r="BU412" s="74" t="s">
        <v>754</v>
      </c>
      <c r="BV412" s="69" t="s">
        <v>2398</v>
      </c>
    </row>
    <row r="413" spans="1:7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AP413" s="68">
        <f t="shared" si="68"/>
        <v>0</v>
      </c>
      <c r="AQ413" s="68">
        <v>400</v>
      </c>
      <c r="AR413" s="41" t="s">
        <v>778</v>
      </c>
      <c r="AS413" s="42">
        <v>8</v>
      </c>
      <c r="AT413" s="43">
        <v>3.0000000000000001E-3</v>
      </c>
      <c r="AU413" s="38">
        <f t="shared" si="66"/>
        <v>0</v>
      </c>
      <c r="AV413" s="68">
        <f t="shared" si="69"/>
        <v>0</v>
      </c>
      <c r="AW413" s="44">
        <f>SUM(AV$14:AV413)</f>
        <v>0</v>
      </c>
      <c r="AX413" s="11">
        <f t="shared" si="70"/>
        <v>0</v>
      </c>
      <c r="AY413" s="11">
        <f t="shared" si="71"/>
        <v>400</v>
      </c>
      <c r="AZ413" s="11">
        <f t="shared" si="72"/>
        <v>0</v>
      </c>
      <c r="BA413" s="11">
        <v>400</v>
      </c>
      <c r="BB413" s="45" t="s">
        <v>1749</v>
      </c>
      <c r="BC413" s="45">
        <v>8</v>
      </c>
      <c r="BD413" s="46">
        <v>3.0000000000000001E-3</v>
      </c>
      <c r="BE413" s="38">
        <f t="shared" si="67"/>
        <v>0</v>
      </c>
      <c r="BF413" s="68">
        <f t="shared" si="73"/>
        <v>0</v>
      </c>
      <c r="BG413" s="44">
        <f>SUM(BF$14:BF413)</f>
        <v>7</v>
      </c>
      <c r="BH413" s="11">
        <f t="shared" si="74"/>
        <v>0</v>
      </c>
      <c r="BI413" s="11">
        <f t="shared" si="75"/>
        <v>400</v>
      </c>
      <c r="BT413" s="74">
        <v>369</v>
      </c>
      <c r="BU413" s="74" t="s">
        <v>692</v>
      </c>
      <c r="BV413" s="69" t="s">
        <v>2398</v>
      </c>
    </row>
    <row r="414" spans="1:7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AP414" s="68">
        <f t="shared" si="68"/>
        <v>0</v>
      </c>
      <c r="AQ414" s="68">
        <v>401</v>
      </c>
      <c r="AR414" s="41" t="s">
        <v>779</v>
      </c>
      <c r="AS414" s="42">
        <v>9</v>
      </c>
      <c r="AT414" s="43">
        <v>3.5000000000000001E-3</v>
      </c>
      <c r="AU414" s="38">
        <f t="shared" si="66"/>
        <v>0</v>
      </c>
      <c r="AV414" s="68">
        <f t="shared" si="69"/>
        <v>0</v>
      </c>
      <c r="AW414" s="44">
        <f>SUM(AV$14:AV414)</f>
        <v>0</v>
      </c>
      <c r="AX414" s="11">
        <f t="shared" si="70"/>
        <v>0</v>
      </c>
      <c r="AY414" s="11">
        <f t="shared" si="71"/>
        <v>401</v>
      </c>
      <c r="AZ414" s="11">
        <f t="shared" si="72"/>
        <v>0</v>
      </c>
      <c r="BA414" s="11">
        <v>401</v>
      </c>
      <c r="BB414" s="45" t="s">
        <v>1750</v>
      </c>
      <c r="BC414" s="45">
        <v>9</v>
      </c>
      <c r="BD414" s="46">
        <v>3.5000000000000001E-3</v>
      </c>
      <c r="BE414" s="38">
        <f t="shared" si="67"/>
        <v>0</v>
      </c>
      <c r="BF414" s="68">
        <f t="shared" si="73"/>
        <v>0</v>
      </c>
      <c r="BG414" s="44">
        <f>SUM(BF$14:BF414)</f>
        <v>7</v>
      </c>
      <c r="BH414" s="11">
        <f t="shared" si="74"/>
        <v>0</v>
      </c>
      <c r="BI414" s="11">
        <f t="shared" si="75"/>
        <v>401</v>
      </c>
      <c r="BT414" s="74">
        <v>370</v>
      </c>
      <c r="BU414" s="74" t="s">
        <v>188</v>
      </c>
      <c r="BV414" s="69" t="s">
        <v>2394</v>
      </c>
    </row>
    <row r="415" spans="1:7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AP415" s="68">
        <f t="shared" si="68"/>
        <v>0</v>
      </c>
      <c r="AQ415" s="68">
        <v>402</v>
      </c>
      <c r="AR415" s="41" t="s">
        <v>780</v>
      </c>
      <c r="AS415" s="42">
        <v>1</v>
      </c>
      <c r="AT415" s="43">
        <v>2.7E-4</v>
      </c>
      <c r="AU415" s="38">
        <f t="shared" si="66"/>
        <v>0</v>
      </c>
      <c r="AV415" s="68">
        <f t="shared" si="69"/>
        <v>0</v>
      </c>
      <c r="AW415" s="44">
        <f>SUM(AV$14:AV415)</f>
        <v>0</v>
      </c>
      <c r="AX415" s="11">
        <f t="shared" si="70"/>
        <v>0</v>
      </c>
      <c r="AY415" s="11">
        <f t="shared" si="71"/>
        <v>402</v>
      </c>
      <c r="AZ415" s="11">
        <f t="shared" si="72"/>
        <v>0</v>
      </c>
      <c r="BA415" s="11">
        <v>402</v>
      </c>
      <c r="BB415" s="45" t="s">
        <v>1751</v>
      </c>
      <c r="BC415" s="45">
        <v>1</v>
      </c>
      <c r="BD415" s="46">
        <v>2.7E-4</v>
      </c>
      <c r="BE415" s="38">
        <f t="shared" si="67"/>
        <v>0</v>
      </c>
      <c r="BF415" s="68">
        <f t="shared" si="73"/>
        <v>0</v>
      </c>
      <c r="BG415" s="44">
        <f>SUM(BF$14:BF415)</f>
        <v>7</v>
      </c>
      <c r="BH415" s="11">
        <f t="shared" si="74"/>
        <v>0</v>
      </c>
      <c r="BI415" s="11">
        <f t="shared" si="75"/>
        <v>402</v>
      </c>
      <c r="BT415" s="74">
        <v>371</v>
      </c>
      <c r="BU415" s="74" t="s">
        <v>755</v>
      </c>
      <c r="BV415" s="69" t="s">
        <v>2398</v>
      </c>
    </row>
    <row r="416" spans="1:7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AP416" s="68">
        <f t="shared" si="68"/>
        <v>0</v>
      </c>
      <c r="AQ416" s="68">
        <v>403</v>
      </c>
      <c r="AR416" s="41" t="s">
        <v>781</v>
      </c>
      <c r="AS416" s="42">
        <v>8</v>
      </c>
      <c r="AT416" s="43">
        <v>3.0000000000000001E-3</v>
      </c>
      <c r="AU416" s="38">
        <f t="shared" si="66"/>
        <v>0</v>
      </c>
      <c r="AV416" s="68">
        <f t="shared" si="69"/>
        <v>0</v>
      </c>
      <c r="AW416" s="44">
        <f>SUM(AV$14:AV416)</f>
        <v>0</v>
      </c>
      <c r="AX416" s="11">
        <f t="shared" si="70"/>
        <v>0</v>
      </c>
      <c r="AY416" s="11">
        <f t="shared" si="71"/>
        <v>403</v>
      </c>
      <c r="AZ416" s="11">
        <f t="shared" si="72"/>
        <v>0</v>
      </c>
      <c r="BA416" s="11">
        <v>403</v>
      </c>
      <c r="BB416" s="45" t="s">
        <v>1752</v>
      </c>
      <c r="BC416" s="45">
        <v>8</v>
      </c>
      <c r="BD416" s="46">
        <v>3.0000000000000001E-3</v>
      </c>
      <c r="BE416" s="38">
        <f t="shared" si="67"/>
        <v>0</v>
      </c>
      <c r="BF416" s="68">
        <f t="shared" si="73"/>
        <v>0</v>
      </c>
      <c r="BG416" s="44">
        <f>SUM(BF$14:BF416)</f>
        <v>7</v>
      </c>
      <c r="BH416" s="11">
        <f t="shared" si="74"/>
        <v>0</v>
      </c>
      <c r="BI416" s="11">
        <f t="shared" si="75"/>
        <v>403</v>
      </c>
      <c r="BT416" s="74">
        <v>372</v>
      </c>
      <c r="BU416" s="74" t="s">
        <v>756</v>
      </c>
      <c r="BV416" s="69" t="s">
        <v>2398</v>
      </c>
    </row>
    <row r="417" spans="1:7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AP417" s="68">
        <f t="shared" si="68"/>
        <v>0</v>
      </c>
      <c r="AQ417" s="68">
        <v>404</v>
      </c>
      <c r="AR417" s="41" t="s">
        <v>782</v>
      </c>
      <c r="AS417" s="42">
        <v>3</v>
      </c>
      <c r="AT417" s="43">
        <v>8.0000000000000004E-4</v>
      </c>
      <c r="AU417" s="38">
        <f t="shared" si="66"/>
        <v>0</v>
      </c>
      <c r="AV417" s="68">
        <f t="shared" si="69"/>
        <v>0</v>
      </c>
      <c r="AW417" s="44">
        <f>SUM(AV$14:AV417)</f>
        <v>0</v>
      </c>
      <c r="AX417" s="11">
        <f t="shared" si="70"/>
        <v>0</v>
      </c>
      <c r="AY417" s="11">
        <f t="shared" si="71"/>
        <v>404</v>
      </c>
      <c r="AZ417" s="11">
        <f t="shared" si="72"/>
        <v>0</v>
      </c>
      <c r="BA417" s="11">
        <v>404</v>
      </c>
      <c r="BB417" s="45" t="s">
        <v>1753</v>
      </c>
      <c r="BC417" s="45">
        <v>3</v>
      </c>
      <c r="BD417" s="46">
        <v>8.0000000000000004E-4</v>
      </c>
      <c r="BE417" s="38">
        <f t="shared" si="67"/>
        <v>0</v>
      </c>
      <c r="BF417" s="68">
        <f t="shared" si="73"/>
        <v>0</v>
      </c>
      <c r="BG417" s="44">
        <f>SUM(BF$14:BF417)</f>
        <v>7</v>
      </c>
      <c r="BH417" s="11">
        <f t="shared" si="74"/>
        <v>0</v>
      </c>
      <c r="BI417" s="11">
        <f t="shared" si="75"/>
        <v>404</v>
      </c>
      <c r="BT417" s="74">
        <v>373</v>
      </c>
      <c r="BU417" s="74" t="s">
        <v>757</v>
      </c>
      <c r="BV417" s="69" t="s">
        <v>2398</v>
      </c>
    </row>
    <row r="418" spans="1:7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AP418" s="68">
        <f t="shared" si="68"/>
        <v>0</v>
      </c>
      <c r="AQ418" s="68">
        <v>405</v>
      </c>
      <c r="AR418" s="41" t="s">
        <v>783</v>
      </c>
      <c r="AS418" s="42">
        <v>8</v>
      </c>
      <c r="AT418" s="43">
        <v>3.0000000000000001E-3</v>
      </c>
      <c r="AU418" s="38">
        <f t="shared" si="66"/>
        <v>0</v>
      </c>
      <c r="AV418" s="68">
        <f t="shared" si="69"/>
        <v>0</v>
      </c>
      <c r="AW418" s="44">
        <f>SUM(AV$14:AV418)</f>
        <v>0</v>
      </c>
      <c r="AX418" s="11">
        <f t="shared" si="70"/>
        <v>0</v>
      </c>
      <c r="AY418" s="11">
        <f t="shared" si="71"/>
        <v>405</v>
      </c>
      <c r="AZ418" s="11">
        <f t="shared" si="72"/>
        <v>0</v>
      </c>
      <c r="BA418" s="11">
        <v>405</v>
      </c>
      <c r="BB418" s="45" t="s">
        <v>1754</v>
      </c>
      <c r="BC418" s="45">
        <v>8</v>
      </c>
      <c r="BD418" s="46">
        <v>3.0000000000000001E-3</v>
      </c>
      <c r="BE418" s="38">
        <f t="shared" si="67"/>
        <v>0</v>
      </c>
      <c r="BF418" s="68">
        <f t="shared" si="73"/>
        <v>0</v>
      </c>
      <c r="BG418" s="44">
        <f>SUM(BF$14:BF418)</f>
        <v>7</v>
      </c>
      <c r="BH418" s="11">
        <f t="shared" si="74"/>
        <v>0</v>
      </c>
      <c r="BI418" s="11">
        <f t="shared" si="75"/>
        <v>405</v>
      </c>
      <c r="BT418" s="74">
        <v>374</v>
      </c>
      <c r="BU418" s="74" t="s">
        <v>758</v>
      </c>
      <c r="BV418" s="69" t="s">
        <v>2389</v>
      </c>
    </row>
    <row r="419" spans="1:7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AP419" s="68">
        <f t="shared" si="68"/>
        <v>0</v>
      </c>
      <c r="AQ419" s="68">
        <v>406</v>
      </c>
      <c r="AR419" s="41" t="s">
        <v>784</v>
      </c>
      <c r="AS419" s="42">
        <v>3</v>
      </c>
      <c r="AT419" s="43">
        <v>8.0000000000000004E-4</v>
      </c>
      <c r="AU419" s="38">
        <f t="shared" si="66"/>
        <v>0</v>
      </c>
      <c r="AV419" s="68">
        <f t="shared" si="69"/>
        <v>0</v>
      </c>
      <c r="AW419" s="44">
        <f>SUM(AV$14:AV419)</f>
        <v>0</v>
      </c>
      <c r="AX419" s="11">
        <f t="shared" si="70"/>
        <v>0</v>
      </c>
      <c r="AY419" s="11">
        <f t="shared" si="71"/>
        <v>406</v>
      </c>
      <c r="AZ419" s="11">
        <f t="shared" si="72"/>
        <v>0</v>
      </c>
      <c r="BA419" s="11">
        <v>406</v>
      </c>
      <c r="BB419" s="45" t="s">
        <v>1755</v>
      </c>
      <c r="BC419" s="45">
        <v>3</v>
      </c>
      <c r="BD419" s="46">
        <v>8.0000000000000004E-4</v>
      </c>
      <c r="BE419" s="38">
        <f t="shared" si="67"/>
        <v>0</v>
      </c>
      <c r="BF419" s="68">
        <f t="shared" si="73"/>
        <v>0</v>
      </c>
      <c r="BG419" s="44">
        <f>SUM(BF$14:BF419)</f>
        <v>7</v>
      </c>
      <c r="BH419" s="11">
        <f t="shared" si="74"/>
        <v>0</v>
      </c>
      <c r="BI419" s="11">
        <f t="shared" si="75"/>
        <v>406</v>
      </c>
      <c r="BT419" s="74">
        <v>375</v>
      </c>
      <c r="BU419" s="74" t="s">
        <v>759</v>
      </c>
      <c r="BV419" s="69" t="s">
        <v>2398</v>
      </c>
    </row>
    <row r="420" spans="1:7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AP420" s="68">
        <f t="shared" si="68"/>
        <v>0</v>
      </c>
      <c r="AQ420" s="68">
        <v>407</v>
      </c>
      <c r="AR420" s="41" t="s">
        <v>785</v>
      </c>
      <c r="AS420" s="42">
        <v>3</v>
      </c>
      <c r="AT420" s="43">
        <v>8.0000000000000004E-4</v>
      </c>
      <c r="AU420" s="38">
        <f t="shared" si="66"/>
        <v>0</v>
      </c>
      <c r="AV420" s="68">
        <f t="shared" si="69"/>
        <v>0</v>
      </c>
      <c r="AW420" s="44">
        <f>SUM(AV$14:AV420)</f>
        <v>0</v>
      </c>
      <c r="AX420" s="11">
        <f t="shared" si="70"/>
        <v>0</v>
      </c>
      <c r="AY420" s="11">
        <f t="shared" si="71"/>
        <v>407</v>
      </c>
      <c r="AZ420" s="11">
        <f t="shared" si="72"/>
        <v>0</v>
      </c>
      <c r="BA420" s="11">
        <v>407</v>
      </c>
      <c r="BB420" s="45" t="s">
        <v>1756</v>
      </c>
      <c r="BC420" s="45">
        <v>3</v>
      </c>
      <c r="BD420" s="46">
        <v>8.0000000000000004E-4</v>
      </c>
      <c r="BE420" s="38">
        <f t="shared" si="67"/>
        <v>0</v>
      </c>
      <c r="BF420" s="68">
        <f t="shared" si="73"/>
        <v>0</v>
      </c>
      <c r="BG420" s="44">
        <f>SUM(BF$14:BF420)</f>
        <v>7</v>
      </c>
      <c r="BH420" s="11">
        <f t="shared" si="74"/>
        <v>0</v>
      </c>
      <c r="BI420" s="11">
        <f t="shared" si="75"/>
        <v>407</v>
      </c>
      <c r="BT420" s="74">
        <v>376</v>
      </c>
      <c r="BU420" s="74" t="s">
        <v>189</v>
      </c>
      <c r="BV420" s="69" t="s">
        <v>2398</v>
      </c>
    </row>
    <row r="421" spans="1:7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AP421" s="68">
        <f t="shared" si="68"/>
        <v>0</v>
      </c>
      <c r="AQ421" s="68">
        <v>408</v>
      </c>
      <c r="AR421" s="41"/>
      <c r="AS421" s="42">
        <v>3</v>
      </c>
      <c r="AT421" s="43">
        <v>8.0000000000000004E-4</v>
      </c>
      <c r="AU421" s="38">
        <f t="shared" si="66"/>
        <v>0</v>
      </c>
      <c r="AV421" s="68">
        <f t="shared" si="69"/>
        <v>0</v>
      </c>
      <c r="AW421" s="44">
        <f>SUM(AV$14:AV421)</f>
        <v>0</v>
      </c>
      <c r="AX421" s="11">
        <f t="shared" si="70"/>
        <v>0</v>
      </c>
      <c r="AY421" s="11">
        <f t="shared" si="71"/>
        <v>408</v>
      </c>
      <c r="AZ421" s="11">
        <f t="shared" si="72"/>
        <v>0</v>
      </c>
      <c r="BA421" s="11">
        <v>408</v>
      </c>
      <c r="BB421" s="45"/>
      <c r="BC421" s="45">
        <v>3</v>
      </c>
      <c r="BD421" s="46">
        <v>8.0000000000000004E-4</v>
      </c>
      <c r="BE421" s="38">
        <f t="shared" si="67"/>
        <v>0</v>
      </c>
      <c r="BF421" s="68">
        <f t="shared" si="73"/>
        <v>0</v>
      </c>
      <c r="BG421" s="44">
        <f>SUM(BF$14:BF421)</f>
        <v>7</v>
      </c>
      <c r="BH421" s="11">
        <f t="shared" si="74"/>
        <v>0</v>
      </c>
      <c r="BI421" s="11">
        <f t="shared" si="75"/>
        <v>408</v>
      </c>
      <c r="BT421" s="74">
        <v>377</v>
      </c>
      <c r="BU421" s="74" t="s">
        <v>190</v>
      </c>
      <c r="BV421" s="69" t="s">
        <v>2398</v>
      </c>
    </row>
    <row r="422" spans="1:7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AP422" s="68">
        <f t="shared" si="68"/>
        <v>0</v>
      </c>
      <c r="AQ422" s="68">
        <v>409</v>
      </c>
      <c r="AR422" s="41" t="s">
        <v>786</v>
      </c>
      <c r="AS422" s="42">
        <v>1</v>
      </c>
      <c r="AT422" s="43">
        <v>2.7E-4</v>
      </c>
      <c r="AU422" s="38">
        <f t="shared" si="66"/>
        <v>0</v>
      </c>
      <c r="AV422" s="68">
        <f t="shared" si="69"/>
        <v>0</v>
      </c>
      <c r="AW422" s="44">
        <f>SUM(AV$14:AV422)</f>
        <v>0</v>
      </c>
      <c r="AX422" s="11">
        <f t="shared" si="70"/>
        <v>0</v>
      </c>
      <c r="AY422" s="11">
        <f t="shared" si="71"/>
        <v>409</v>
      </c>
      <c r="AZ422" s="11">
        <f t="shared" si="72"/>
        <v>0</v>
      </c>
      <c r="BA422" s="11">
        <v>409</v>
      </c>
      <c r="BB422" s="45" t="s">
        <v>1757</v>
      </c>
      <c r="BC422" s="45">
        <v>1</v>
      </c>
      <c r="BD422" s="46">
        <v>2.7E-4</v>
      </c>
      <c r="BE422" s="38">
        <f t="shared" si="67"/>
        <v>0</v>
      </c>
      <c r="BF422" s="68">
        <f t="shared" si="73"/>
        <v>0</v>
      </c>
      <c r="BG422" s="44">
        <f>SUM(BF$14:BF422)</f>
        <v>7</v>
      </c>
      <c r="BH422" s="11">
        <f t="shared" si="74"/>
        <v>0</v>
      </c>
      <c r="BI422" s="11">
        <f t="shared" si="75"/>
        <v>409</v>
      </c>
      <c r="BT422" s="74">
        <v>378</v>
      </c>
      <c r="BU422" s="74" t="s">
        <v>760</v>
      </c>
      <c r="BV422" s="69" t="s">
        <v>2398</v>
      </c>
    </row>
    <row r="423" spans="1:7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AP423" s="68">
        <f t="shared" si="68"/>
        <v>0</v>
      </c>
      <c r="AQ423" s="68">
        <v>410</v>
      </c>
      <c r="AR423" s="41" t="s">
        <v>787</v>
      </c>
      <c r="AS423" s="42">
        <v>3</v>
      </c>
      <c r="AT423" s="43">
        <v>8.0000000000000004E-4</v>
      </c>
      <c r="AU423" s="38">
        <f t="shared" si="66"/>
        <v>0</v>
      </c>
      <c r="AV423" s="68">
        <f t="shared" si="69"/>
        <v>0</v>
      </c>
      <c r="AW423" s="44">
        <f>SUM(AV$14:AV423)</f>
        <v>0</v>
      </c>
      <c r="AX423" s="11">
        <f t="shared" si="70"/>
        <v>0</v>
      </c>
      <c r="AY423" s="11">
        <f t="shared" si="71"/>
        <v>410</v>
      </c>
      <c r="AZ423" s="11">
        <f t="shared" si="72"/>
        <v>0</v>
      </c>
      <c r="BA423" s="11">
        <v>410</v>
      </c>
      <c r="BB423" s="45" t="s">
        <v>1758</v>
      </c>
      <c r="BC423" s="45">
        <v>3</v>
      </c>
      <c r="BD423" s="46">
        <v>8.0000000000000004E-4</v>
      </c>
      <c r="BE423" s="38">
        <f t="shared" si="67"/>
        <v>0</v>
      </c>
      <c r="BF423" s="68">
        <f t="shared" si="73"/>
        <v>0</v>
      </c>
      <c r="BG423" s="44">
        <f>SUM(BF$14:BF423)</f>
        <v>7</v>
      </c>
      <c r="BH423" s="11">
        <f t="shared" si="74"/>
        <v>0</v>
      </c>
      <c r="BI423" s="11">
        <f t="shared" si="75"/>
        <v>410</v>
      </c>
      <c r="BT423" s="74">
        <v>379</v>
      </c>
      <c r="BU423" s="74" t="s">
        <v>761</v>
      </c>
      <c r="BV423" s="69" t="s">
        <v>2398</v>
      </c>
    </row>
    <row r="424" spans="1:7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AP424" s="68">
        <f t="shared" si="68"/>
        <v>0</v>
      </c>
      <c r="AQ424" s="68">
        <v>411</v>
      </c>
      <c r="AR424" s="41" t="s">
        <v>788</v>
      </c>
      <c r="AS424" s="42">
        <v>5</v>
      </c>
      <c r="AT424" s="43">
        <v>1.6000000000000001E-3</v>
      </c>
      <c r="AU424" s="38">
        <f t="shared" si="66"/>
        <v>0</v>
      </c>
      <c r="AV424" s="68">
        <f t="shared" si="69"/>
        <v>0</v>
      </c>
      <c r="AW424" s="44">
        <f>SUM(AV$14:AV424)</f>
        <v>0</v>
      </c>
      <c r="AX424" s="11">
        <f t="shared" si="70"/>
        <v>0</v>
      </c>
      <c r="AY424" s="11">
        <f t="shared" si="71"/>
        <v>411</v>
      </c>
      <c r="AZ424" s="11">
        <f t="shared" si="72"/>
        <v>0</v>
      </c>
      <c r="BA424" s="11">
        <v>411</v>
      </c>
      <c r="BB424" s="45" t="s">
        <v>1759</v>
      </c>
      <c r="BC424" s="45">
        <v>5</v>
      </c>
      <c r="BD424" s="46">
        <v>1.6000000000000001E-3</v>
      </c>
      <c r="BE424" s="38">
        <f t="shared" si="67"/>
        <v>0</v>
      </c>
      <c r="BF424" s="68">
        <f t="shared" si="73"/>
        <v>0</v>
      </c>
      <c r="BG424" s="44">
        <f>SUM(BF$14:BF424)</f>
        <v>7</v>
      </c>
      <c r="BH424" s="11">
        <f t="shared" si="74"/>
        <v>0</v>
      </c>
      <c r="BI424" s="11">
        <f t="shared" si="75"/>
        <v>411</v>
      </c>
      <c r="BT424" s="74">
        <v>380</v>
      </c>
      <c r="BU424" s="74" t="s">
        <v>762</v>
      </c>
      <c r="BV424" s="69" t="s">
        <v>2398</v>
      </c>
    </row>
    <row r="425" spans="1:7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AP425" s="68">
        <f t="shared" si="68"/>
        <v>0</v>
      </c>
      <c r="AQ425" s="68">
        <v>412</v>
      </c>
      <c r="AR425" s="41" t="s">
        <v>789</v>
      </c>
      <c r="AS425" s="42">
        <v>6</v>
      </c>
      <c r="AT425" s="43">
        <v>2E-3</v>
      </c>
      <c r="AU425" s="38">
        <f t="shared" si="66"/>
        <v>0</v>
      </c>
      <c r="AV425" s="68">
        <f t="shared" si="69"/>
        <v>0</v>
      </c>
      <c r="AW425" s="44">
        <f>SUM(AV$14:AV425)</f>
        <v>0</v>
      </c>
      <c r="AX425" s="11">
        <f t="shared" si="70"/>
        <v>0</v>
      </c>
      <c r="AY425" s="11">
        <f t="shared" si="71"/>
        <v>412</v>
      </c>
      <c r="AZ425" s="11">
        <f t="shared" si="72"/>
        <v>0</v>
      </c>
      <c r="BA425" s="11">
        <v>412</v>
      </c>
      <c r="BB425" s="45" t="s">
        <v>1760</v>
      </c>
      <c r="BC425" s="45">
        <v>6</v>
      </c>
      <c r="BD425" s="46">
        <v>2E-3</v>
      </c>
      <c r="BE425" s="38">
        <f t="shared" si="67"/>
        <v>0</v>
      </c>
      <c r="BF425" s="68">
        <f t="shared" si="73"/>
        <v>0</v>
      </c>
      <c r="BG425" s="44">
        <f>SUM(BF$14:BF425)</f>
        <v>7</v>
      </c>
      <c r="BH425" s="11">
        <f t="shared" si="74"/>
        <v>0</v>
      </c>
      <c r="BI425" s="11">
        <f t="shared" si="75"/>
        <v>412</v>
      </c>
      <c r="BT425" s="74">
        <v>381</v>
      </c>
      <c r="BU425" s="74" t="s">
        <v>763</v>
      </c>
      <c r="BV425" s="69" t="s">
        <v>2398</v>
      </c>
    </row>
    <row r="426" spans="1:7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AP426" s="68">
        <f t="shared" si="68"/>
        <v>0</v>
      </c>
      <c r="AQ426" s="68">
        <v>413</v>
      </c>
      <c r="AR426" s="41" t="s">
        <v>790</v>
      </c>
      <c r="AS426" s="42">
        <v>8</v>
      </c>
      <c r="AT426" s="43">
        <v>3.0000000000000001E-3</v>
      </c>
      <c r="AU426" s="38">
        <f t="shared" si="66"/>
        <v>0</v>
      </c>
      <c r="AV426" s="68">
        <f t="shared" si="69"/>
        <v>0</v>
      </c>
      <c r="AW426" s="44">
        <f>SUM(AV$14:AV426)</f>
        <v>0</v>
      </c>
      <c r="AX426" s="11">
        <f t="shared" si="70"/>
        <v>0</v>
      </c>
      <c r="AY426" s="11">
        <f t="shared" si="71"/>
        <v>413</v>
      </c>
      <c r="AZ426" s="11">
        <f t="shared" si="72"/>
        <v>0</v>
      </c>
      <c r="BA426" s="11">
        <v>413</v>
      </c>
      <c r="BB426" s="45" t="s">
        <v>1761</v>
      </c>
      <c r="BC426" s="45">
        <v>8</v>
      </c>
      <c r="BD426" s="46">
        <v>3.0000000000000001E-3</v>
      </c>
      <c r="BE426" s="38">
        <f t="shared" si="67"/>
        <v>0</v>
      </c>
      <c r="BF426" s="68">
        <f t="shared" si="73"/>
        <v>0</v>
      </c>
      <c r="BG426" s="44">
        <f>SUM(BF$14:BF426)</f>
        <v>7</v>
      </c>
      <c r="BH426" s="11">
        <f t="shared" si="74"/>
        <v>0</v>
      </c>
      <c r="BI426" s="11">
        <f t="shared" si="75"/>
        <v>413</v>
      </c>
      <c r="BT426" s="74">
        <v>382</v>
      </c>
      <c r="BU426" s="74" t="s">
        <v>764</v>
      </c>
      <c r="BV426" s="69" t="s">
        <v>2398</v>
      </c>
    </row>
    <row r="427" spans="1:7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AP427" s="68">
        <f t="shared" si="68"/>
        <v>0</v>
      </c>
      <c r="AQ427" s="68">
        <v>414</v>
      </c>
      <c r="AR427" s="41" t="s">
        <v>791</v>
      </c>
      <c r="AS427" s="42">
        <v>7</v>
      </c>
      <c r="AT427" s="43">
        <v>2.5000000000000001E-3</v>
      </c>
      <c r="AU427" s="38">
        <f t="shared" si="66"/>
        <v>0</v>
      </c>
      <c r="AV427" s="68">
        <f t="shared" si="69"/>
        <v>0</v>
      </c>
      <c r="AW427" s="44">
        <f>SUM(AV$14:AV427)</f>
        <v>0</v>
      </c>
      <c r="AX427" s="11">
        <f t="shared" si="70"/>
        <v>0</v>
      </c>
      <c r="AY427" s="11">
        <f t="shared" si="71"/>
        <v>414</v>
      </c>
      <c r="AZ427" s="11">
        <f t="shared" si="72"/>
        <v>0</v>
      </c>
      <c r="BA427" s="11">
        <v>414</v>
      </c>
      <c r="BB427" s="45" t="s">
        <v>1762</v>
      </c>
      <c r="BC427" s="45">
        <v>7</v>
      </c>
      <c r="BD427" s="46">
        <v>2.5000000000000001E-3</v>
      </c>
      <c r="BE427" s="38">
        <f t="shared" si="67"/>
        <v>0</v>
      </c>
      <c r="BF427" s="68">
        <f t="shared" si="73"/>
        <v>0</v>
      </c>
      <c r="BG427" s="44">
        <f>SUM(BF$14:BF427)</f>
        <v>7</v>
      </c>
      <c r="BH427" s="11">
        <f t="shared" si="74"/>
        <v>0</v>
      </c>
      <c r="BI427" s="11">
        <f t="shared" si="75"/>
        <v>414</v>
      </c>
      <c r="BT427" s="74">
        <v>383</v>
      </c>
      <c r="BU427" s="74" t="s">
        <v>765</v>
      </c>
      <c r="BV427" s="69" t="s">
        <v>2398</v>
      </c>
    </row>
    <row r="428" spans="1:7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AP428" s="68">
        <f t="shared" si="68"/>
        <v>0</v>
      </c>
      <c r="AQ428" s="68">
        <v>415</v>
      </c>
      <c r="AR428" s="41" t="s">
        <v>792</v>
      </c>
      <c r="AS428" s="42">
        <v>3</v>
      </c>
      <c r="AT428" s="43">
        <v>8.0000000000000004E-4</v>
      </c>
      <c r="AU428" s="38">
        <f t="shared" si="66"/>
        <v>0</v>
      </c>
      <c r="AV428" s="68">
        <f t="shared" si="69"/>
        <v>0</v>
      </c>
      <c r="AW428" s="44">
        <f>SUM(AV$14:AV428)</f>
        <v>0</v>
      </c>
      <c r="AX428" s="11">
        <f t="shared" si="70"/>
        <v>0</v>
      </c>
      <c r="AY428" s="11">
        <f t="shared" si="71"/>
        <v>415</v>
      </c>
      <c r="AZ428" s="11">
        <f t="shared" si="72"/>
        <v>0</v>
      </c>
      <c r="BA428" s="11">
        <v>415</v>
      </c>
      <c r="BB428" s="45" t="s">
        <v>1763</v>
      </c>
      <c r="BC428" s="45">
        <v>3</v>
      </c>
      <c r="BD428" s="46">
        <v>8.0000000000000004E-4</v>
      </c>
      <c r="BE428" s="38">
        <f t="shared" si="67"/>
        <v>0</v>
      </c>
      <c r="BF428" s="68">
        <f t="shared" si="73"/>
        <v>0</v>
      </c>
      <c r="BG428" s="44">
        <f>SUM(BF$14:BF428)</f>
        <v>7</v>
      </c>
      <c r="BH428" s="11">
        <f t="shared" si="74"/>
        <v>0</v>
      </c>
      <c r="BI428" s="11">
        <f t="shared" si="75"/>
        <v>415</v>
      </c>
      <c r="BT428" s="74">
        <v>384</v>
      </c>
      <c r="BU428" s="74" t="s">
        <v>191</v>
      </c>
      <c r="BV428" s="69" t="s">
        <v>2398</v>
      </c>
    </row>
    <row r="429" spans="1:7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AP429" s="68">
        <f t="shared" si="68"/>
        <v>0</v>
      </c>
      <c r="AQ429" s="68">
        <v>416</v>
      </c>
      <c r="AR429" s="41" t="s">
        <v>793</v>
      </c>
      <c r="AS429" s="42">
        <v>3</v>
      </c>
      <c r="AT429" s="43">
        <v>8.0000000000000004E-4</v>
      </c>
      <c r="AU429" s="38">
        <f t="shared" si="66"/>
        <v>0</v>
      </c>
      <c r="AV429" s="68">
        <f t="shared" si="69"/>
        <v>0</v>
      </c>
      <c r="AW429" s="44">
        <f>SUM(AV$14:AV429)</f>
        <v>0</v>
      </c>
      <c r="AX429" s="11">
        <f t="shared" si="70"/>
        <v>0</v>
      </c>
      <c r="AY429" s="11">
        <f t="shared" si="71"/>
        <v>416</v>
      </c>
      <c r="AZ429" s="11">
        <f t="shared" si="72"/>
        <v>0</v>
      </c>
      <c r="BA429" s="11">
        <v>416</v>
      </c>
      <c r="BB429" s="45" t="s">
        <v>1764</v>
      </c>
      <c r="BC429" s="45">
        <v>3</v>
      </c>
      <c r="BD429" s="46">
        <v>8.0000000000000004E-4</v>
      </c>
      <c r="BE429" s="38">
        <f t="shared" si="67"/>
        <v>0</v>
      </c>
      <c r="BF429" s="68">
        <f t="shared" si="73"/>
        <v>0</v>
      </c>
      <c r="BG429" s="44">
        <f>SUM(BF$14:BF429)</f>
        <v>7</v>
      </c>
      <c r="BH429" s="11">
        <f t="shared" si="74"/>
        <v>0</v>
      </c>
      <c r="BI429" s="11">
        <f t="shared" si="75"/>
        <v>416</v>
      </c>
      <c r="BT429" s="74">
        <v>385</v>
      </c>
      <c r="BU429" s="74" t="s">
        <v>766</v>
      </c>
      <c r="BV429" s="69" t="s">
        <v>2398</v>
      </c>
    </row>
    <row r="430" spans="1:7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AP430" s="68">
        <f t="shared" si="68"/>
        <v>0</v>
      </c>
      <c r="AQ430" s="68">
        <v>417</v>
      </c>
      <c r="AR430" s="41" t="s">
        <v>195</v>
      </c>
      <c r="AS430" s="42">
        <v>5</v>
      </c>
      <c r="AT430" s="43">
        <v>1.6000000000000001E-3</v>
      </c>
      <c r="AU430" s="38">
        <f t="shared" si="66"/>
        <v>0</v>
      </c>
      <c r="AV430" s="68">
        <f t="shared" si="69"/>
        <v>0</v>
      </c>
      <c r="AW430" s="44">
        <f>SUM(AV$14:AV430)</f>
        <v>0</v>
      </c>
      <c r="AX430" s="11">
        <f t="shared" si="70"/>
        <v>0</v>
      </c>
      <c r="AY430" s="11">
        <f t="shared" si="71"/>
        <v>417</v>
      </c>
      <c r="AZ430" s="11">
        <f t="shared" si="72"/>
        <v>0</v>
      </c>
      <c r="BA430" s="11">
        <v>417</v>
      </c>
      <c r="BB430" s="45" t="s">
        <v>195</v>
      </c>
      <c r="BC430" s="45">
        <v>5</v>
      </c>
      <c r="BD430" s="46">
        <v>1.6000000000000001E-3</v>
      </c>
      <c r="BE430" s="38">
        <f t="shared" si="67"/>
        <v>0</v>
      </c>
      <c r="BF430" s="68">
        <f t="shared" si="73"/>
        <v>0</v>
      </c>
      <c r="BG430" s="44">
        <f>SUM(BF$14:BF430)</f>
        <v>7</v>
      </c>
      <c r="BH430" s="11">
        <f t="shared" si="74"/>
        <v>0</v>
      </c>
      <c r="BI430" s="11">
        <f t="shared" si="75"/>
        <v>417</v>
      </c>
      <c r="BT430" s="74">
        <v>386</v>
      </c>
      <c r="BU430" s="74" t="s">
        <v>767</v>
      </c>
      <c r="BV430" s="69" t="s">
        <v>2389</v>
      </c>
    </row>
    <row r="431" spans="1:7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AP431" s="68">
        <f t="shared" si="68"/>
        <v>0</v>
      </c>
      <c r="AQ431" s="68">
        <v>418</v>
      </c>
      <c r="AR431" s="41" t="s">
        <v>794</v>
      </c>
      <c r="AS431" s="42">
        <v>4</v>
      </c>
      <c r="AT431" s="43">
        <v>1.1999999999999999E-3</v>
      </c>
      <c r="AU431" s="38">
        <f t="shared" si="66"/>
        <v>0</v>
      </c>
      <c r="AV431" s="68">
        <f t="shared" si="69"/>
        <v>0</v>
      </c>
      <c r="AW431" s="44">
        <f>SUM(AV$14:AV431)</f>
        <v>0</v>
      </c>
      <c r="AX431" s="11">
        <f t="shared" si="70"/>
        <v>0</v>
      </c>
      <c r="AY431" s="11">
        <f t="shared" si="71"/>
        <v>418</v>
      </c>
      <c r="AZ431" s="11">
        <f t="shared" si="72"/>
        <v>0</v>
      </c>
      <c r="BA431" s="11">
        <v>418</v>
      </c>
      <c r="BB431" s="45" t="s">
        <v>1765</v>
      </c>
      <c r="BC431" s="45">
        <v>4</v>
      </c>
      <c r="BD431" s="46">
        <v>1.1999999999999999E-3</v>
      </c>
      <c r="BE431" s="38">
        <f t="shared" si="67"/>
        <v>0</v>
      </c>
      <c r="BF431" s="68">
        <f t="shared" si="73"/>
        <v>0</v>
      </c>
      <c r="BG431" s="44">
        <f>SUM(BF$14:BF431)</f>
        <v>7</v>
      </c>
      <c r="BH431" s="11">
        <f t="shared" si="74"/>
        <v>0</v>
      </c>
      <c r="BI431" s="11">
        <f t="shared" si="75"/>
        <v>418</v>
      </c>
      <c r="BT431" s="74">
        <v>387</v>
      </c>
      <c r="BU431" s="74" t="s">
        <v>192</v>
      </c>
      <c r="BV431" s="69" t="s">
        <v>2409</v>
      </c>
    </row>
    <row r="432" spans="1:7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AP432" s="68">
        <f t="shared" si="68"/>
        <v>0</v>
      </c>
      <c r="AQ432" s="68">
        <v>419</v>
      </c>
      <c r="AR432" s="41" t="s">
        <v>795</v>
      </c>
      <c r="AS432" s="42">
        <v>5</v>
      </c>
      <c r="AT432" s="43">
        <v>1.6000000000000001E-3</v>
      </c>
      <c r="AU432" s="38">
        <f t="shared" si="66"/>
        <v>0</v>
      </c>
      <c r="AV432" s="68">
        <f t="shared" si="69"/>
        <v>0</v>
      </c>
      <c r="AW432" s="44">
        <f>SUM(AV$14:AV432)</f>
        <v>0</v>
      </c>
      <c r="AX432" s="11">
        <f t="shared" si="70"/>
        <v>0</v>
      </c>
      <c r="AY432" s="11">
        <f t="shared" si="71"/>
        <v>419</v>
      </c>
      <c r="AZ432" s="11">
        <f t="shared" si="72"/>
        <v>0</v>
      </c>
      <c r="BA432" s="11">
        <v>419</v>
      </c>
      <c r="BB432" s="45" t="s">
        <v>1766</v>
      </c>
      <c r="BC432" s="45">
        <v>5</v>
      </c>
      <c r="BD432" s="46">
        <v>1.6000000000000001E-3</v>
      </c>
      <c r="BE432" s="38">
        <f t="shared" si="67"/>
        <v>0</v>
      </c>
      <c r="BF432" s="68">
        <f t="shared" si="73"/>
        <v>0</v>
      </c>
      <c r="BG432" s="44">
        <f>SUM(BF$14:BF432)</f>
        <v>7</v>
      </c>
      <c r="BH432" s="11">
        <f t="shared" si="74"/>
        <v>0</v>
      </c>
      <c r="BI432" s="11">
        <f t="shared" si="75"/>
        <v>419</v>
      </c>
      <c r="BT432" s="74">
        <v>388</v>
      </c>
      <c r="BU432" s="74" t="s">
        <v>768</v>
      </c>
      <c r="BV432" s="69" t="s">
        <v>2398</v>
      </c>
    </row>
    <row r="433" spans="1:7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AP433" s="68">
        <f t="shared" si="68"/>
        <v>0</v>
      </c>
      <c r="AQ433" s="68">
        <v>420</v>
      </c>
      <c r="AR433" s="41" t="s">
        <v>796</v>
      </c>
      <c r="AS433" s="42">
        <v>5</v>
      </c>
      <c r="AT433" s="43">
        <v>1.6000000000000001E-3</v>
      </c>
      <c r="AU433" s="38">
        <f t="shared" si="66"/>
        <v>0</v>
      </c>
      <c r="AV433" s="68">
        <f t="shared" si="69"/>
        <v>0</v>
      </c>
      <c r="AW433" s="44">
        <f>SUM(AV$14:AV433)</f>
        <v>0</v>
      </c>
      <c r="AX433" s="11">
        <f t="shared" si="70"/>
        <v>0</v>
      </c>
      <c r="AY433" s="11">
        <f t="shared" si="71"/>
        <v>420</v>
      </c>
      <c r="AZ433" s="11">
        <f t="shared" si="72"/>
        <v>0</v>
      </c>
      <c r="BA433" s="11">
        <v>420</v>
      </c>
      <c r="BB433" s="45" t="s">
        <v>1767</v>
      </c>
      <c r="BC433" s="45">
        <v>5</v>
      </c>
      <c r="BD433" s="46">
        <v>1.6000000000000001E-3</v>
      </c>
      <c r="BE433" s="38">
        <f t="shared" si="67"/>
        <v>0</v>
      </c>
      <c r="BF433" s="68">
        <f t="shared" si="73"/>
        <v>0</v>
      </c>
      <c r="BG433" s="44">
        <f>SUM(BF$14:BF433)</f>
        <v>7</v>
      </c>
      <c r="BH433" s="11">
        <f t="shared" si="74"/>
        <v>0</v>
      </c>
      <c r="BI433" s="11">
        <f t="shared" si="75"/>
        <v>420</v>
      </c>
      <c r="BT433" s="74">
        <v>389</v>
      </c>
      <c r="BU433" s="74" t="s">
        <v>769</v>
      </c>
      <c r="BV433" s="69" t="s">
        <v>2398</v>
      </c>
    </row>
    <row r="434" spans="1:7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AP434" s="68">
        <f t="shared" si="68"/>
        <v>0</v>
      </c>
      <c r="AQ434" s="68">
        <v>421</v>
      </c>
      <c r="AR434" s="41" t="s">
        <v>797</v>
      </c>
      <c r="AS434" s="42">
        <v>7</v>
      </c>
      <c r="AT434" s="43">
        <v>2.5000000000000001E-3</v>
      </c>
      <c r="AU434" s="38">
        <f t="shared" si="66"/>
        <v>0</v>
      </c>
      <c r="AV434" s="68">
        <f t="shared" si="69"/>
        <v>0</v>
      </c>
      <c r="AW434" s="44">
        <f>SUM(AV$14:AV434)</f>
        <v>0</v>
      </c>
      <c r="AX434" s="11">
        <f t="shared" si="70"/>
        <v>0</v>
      </c>
      <c r="AY434" s="11">
        <f t="shared" si="71"/>
        <v>421</v>
      </c>
      <c r="AZ434" s="11">
        <f t="shared" si="72"/>
        <v>0</v>
      </c>
      <c r="BA434" s="11">
        <v>421</v>
      </c>
      <c r="BB434" s="45" t="s">
        <v>1768</v>
      </c>
      <c r="BC434" s="45">
        <v>7</v>
      </c>
      <c r="BD434" s="46">
        <v>2.5000000000000001E-3</v>
      </c>
      <c r="BE434" s="38">
        <f t="shared" si="67"/>
        <v>0</v>
      </c>
      <c r="BF434" s="68">
        <f t="shared" si="73"/>
        <v>0</v>
      </c>
      <c r="BG434" s="44">
        <f>SUM(BF$14:BF434)</f>
        <v>7</v>
      </c>
      <c r="BH434" s="11">
        <f t="shared" si="74"/>
        <v>0</v>
      </c>
      <c r="BI434" s="11">
        <f t="shared" si="75"/>
        <v>421</v>
      </c>
      <c r="BT434" s="74">
        <v>390</v>
      </c>
      <c r="BU434" s="74" t="s">
        <v>770</v>
      </c>
      <c r="BV434" s="69" t="s">
        <v>2389</v>
      </c>
    </row>
    <row r="435" spans="1:7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AP435" s="68">
        <f t="shared" si="68"/>
        <v>0</v>
      </c>
      <c r="AQ435" s="68">
        <v>422</v>
      </c>
      <c r="AR435" s="41" t="s">
        <v>798</v>
      </c>
      <c r="AS435" s="42">
        <v>3</v>
      </c>
      <c r="AT435" s="43">
        <v>8.0000000000000004E-4</v>
      </c>
      <c r="AU435" s="38">
        <f t="shared" si="66"/>
        <v>0</v>
      </c>
      <c r="AV435" s="68">
        <f t="shared" si="69"/>
        <v>0</v>
      </c>
      <c r="AW435" s="44">
        <f>SUM(AV$14:AV435)</f>
        <v>0</v>
      </c>
      <c r="AX435" s="11">
        <f t="shared" si="70"/>
        <v>0</v>
      </c>
      <c r="AY435" s="11">
        <f t="shared" si="71"/>
        <v>422</v>
      </c>
      <c r="AZ435" s="11">
        <f t="shared" si="72"/>
        <v>0</v>
      </c>
      <c r="BA435" s="11">
        <v>422</v>
      </c>
      <c r="BB435" s="45" t="s">
        <v>1769</v>
      </c>
      <c r="BC435" s="45">
        <v>3</v>
      </c>
      <c r="BD435" s="46">
        <v>8.0000000000000004E-4</v>
      </c>
      <c r="BE435" s="38">
        <f t="shared" si="67"/>
        <v>0</v>
      </c>
      <c r="BF435" s="68">
        <f t="shared" si="73"/>
        <v>0</v>
      </c>
      <c r="BG435" s="44">
        <f>SUM(BF$14:BF435)</f>
        <v>7</v>
      </c>
      <c r="BH435" s="11">
        <f t="shared" si="74"/>
        <v>0</v>
      </c>
      <c r="BI435" s="11">
        <f t="shared" si="75"/>
        <v>422</v>
      </c>
      <c r="BT435" s="74">
        <v>391</v>
      </c>
      <c r="BU435" s="74" t="s">
        <v>771</v>
      </c>
      <c r="BV435" s="69" t="s">
        <v>2389</v>
      </c>
    </row>
    <row r="436" spans="1:7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AP436" s="68">
        <f t="shared" si="68"/>
        <v>0</v>
      </c>
      <c r="AQ436" s="68">
        <v>423</v>
      </c>
      <c r="AR436" s="41" t="s">
        <v>799</v>
      </c>
      <c r="AS436" s="42">
        <v>8</v>
      </c>
      <c r="AT436" s="43">
        <v>3.0000000000000001E-3</v>
      </c>
      <c r="AU436" s="38">
        <f t="shared" si="66"/>
        <v>0</v>
      </c>
      <c r="AV436" s="68">
        <f t="shared" si="69"/>
        <v>0</v>
      </c>
      <c r="AW436" s="44">
        <f>SUM(AV$14:AV436)</f>
        <v>0</v>
      </c>
      <c r="AX436" s="11">
        <f t="shared" si="70"/>
        <v>0</v>
      </c>
      <c r="AY436" s="11">
        <f t="shared" si="71"/>
        <v>423</v>
      </c>
      <c r="AZ436" s="11">
        <f t="shared" si="72"/>
        <v>0</v>
      </c>
      <c r="BA436" s="11">
        <v>423</v>
      </c>
      <c r="BB436" s="45" t="s">
        <v>1770</v>
      </c>
      <c r="BC436" s="45">
        <v>8</v>
      </c>
      <c r="BD436" s="46">
        <v>3.0000000000000001E-3</v>
      </c>
      <c r="BE436" s="38">
        <f t="shared" si="67"/>
        <v>0</v>
      </c>
      <c r="BF436" s="68">
        <f t="shared" si="73"/>
        <v>0</v>
      </c>
      <c r="BG436" s="44">
        <f>SUM(BF$14:BF436)</f>
        <v>7</v>
      </c>
      <c r="BH436" s="11">
        <f t="shared" si="74"/>
        <v>0</v>
      </c>
      <c r="BI436" s="11">
        <f t="shared" si="75"/>
        <v>423</v>
      </c>
      <c r="BT436" s="74">
        <v>392</v>
      </c>
      <c r="BU436" s="74" t="s">
        <v>772</v>
      </c>
      <c r="BV436" s="69" t="s">
        <v>2394</v>
      </c>
    </row>
    <row r="437" spans="1:7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AP437" s="68">
        <f t="shared" si="68"/>
        <v>0</v>
      </c>
      <c r="AQ437" s="68">
        <v>424</v>
      </c>
      <c r="AR437" s="41" t="s">
        <v>196</v>
      </c>
      <c r="AS437" s="42">
        <v>3</v>
      </c>
      <c r="AT437" s="43">
        <v>8.0000000000000004E-4</v>
      </c>
      <c r="AU437" s="38">
        <f t="shared" si="66"/>
        <v>0</v>
      </c>
      <c r="AV437" s="68">
        <f t="shared" si="69"/>
        <v>0</v>
      </c>
      <c r="AW437" s="44">
        <f>SUM(AV$14:AV437)</f>
        <v>0</v>
      </c>
      <c r="AX437" s="11">
        <f t="shared" si="70"/>
        <v>0</v>
      </c>
      <c r="AY437" s="11">
        <f t="shared" si="71"/>
        <v>424</v>
      </c>
      <c r="AZ437" s="11">
        <f t="shared" si="72"/>
        <v>0</v>
      </c>
      <c r="BA437" s="11">
        <v>424</v>
      </c>
      <c r="BB437" s="45" t="s">
        <v>196</v>
      </c>
      <c r="BC437" s="45">
        <v>3</v>
      </c>
      <c r="BD437" s="46">
        <v>8.0000000000000004E-4</v>
      </c>
      <c r="BE437" s="38">
        <f t="shared" si="67"/>
        <v>0</v>
      </c>
      <c r="BF437" s="68">
        <f t="shared" si="73"/>
        <v>0</v>
      </c>
      <c r="BG437" s="44">
        <f>SUM(BF$14:BF437)</f>
        <v>7</v>
      </c>
      <c r="BH437" s="11">
        <f t="shared" si="74"/>
        <v>0</v>
      </c>
      <c r="BI437" s="11">
        <f t="shared" si="75"/>
        <v>424</v>
      </c>
      <c r="BT437" s="74">
        <v>393</v>
      </c>
      <c r="BU437" s="74" t="s">
        <v>193</v>
      </c>
      <c r="BV437" s="69" t="s">
        <v>2389</v>
      </c>
    </row>
    <row r="438" spans="1:7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AP438" s="68">
        <f t="shared" si="68"/>
        <v>0</v>
      </c>
      <c r="AQ438" s="68">
        <v>425</v>
      </c>
      <c r="AR438" s="41" t="s">
        <v>800</v>
      </c>
      <c r="AS438" s="42">
        <v>3</v>
      </c>
      <c r="AT438" s="43">
        <v>8.0000000000000004E-4</v>
      </c>
      <c r="AU438" s="38">
        <f t="shared" si="66"/>
        <v>0</v>
      </c>
      <c r="AV438" s="68">
        <f t="shared" si="69"/>
        <v>0</v>
      </c>
      <c r="AW438" s="44">
        <f>SUM(AV$14:AV438)</f>
        <v>0</v>
      </c>
      <c r="AX438" s="11">
        <f t="shared" si="70"/>
        <v>0</v>
      </c>
      <c r="AY438" s="11">
        <f t="shared" si="71"/>
        <v>425</v>
      </c>
      <c r="AZ438" s="11">
        <f t="shared" si="72"/>
        <v>0</v>
      </c>
      <c r="BA438" s="11">
        <v>425</v>
      </c>
      <c r="BB438" s="45" t="s">
        <v>1771</v>
      </c>
      <c r="BC438" s="45">
        <v>3</v>
      </c>
      <c r="BD438" s="46">
        <v>8.0000000000000004E-4</v>
      </c>
      <c r="BE438" s="38">
        <f t="shared" si="67"/>
        <v>0</v>
      </c>
      <c r="BF438" s="68">
        <f t="shared" si="73"/>
        <v>0</v>
      </c>
      <c r="BG438" s="44">
        <f>SUM(BF$14:BF438)</f>
        <v>7</v>
      </c>
      <c r="BH438" s="11">
        <f t="shared" si="74"/>
        <v>0</v>
      </c>
      <c r="BI438" s="11">
        <f t="shared" si="75"/>
        <v>425</v>
      </c>
      <c r="BT438" s="74">
        <v>394</v>
      </c>
      <c r="BU438" s="74" t="s">
        <v>773</v>
      </c>
      <c r="BV438" s="69" t="s">
        <v>2398</v>
      </c>
    </row>
    <row r="439" spans="1:7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AP439" s="68">
        <f t="shared" si="68"/>
        <v>0</v>
      </c>
      <c r="AQ439" s="68">
        <v>426</v>
      </c>
      <c r="AR439" s="41" t="s">
        <v>801</v>
      </c>
      <c r="AS439" s="42">
        <v>6</v>
      </c>
      <c r="AT439" s="43">
        <v>2E-3</v>
      </c>
      <c r="AU439" s="38">
        <f t="shared" si="66"/>
        <v>0</v>
      </c>
      <c r="AV439" s="68">
        <f t="shared" si="69"/>
        <v>0</v>
      </c>
      <c r="AW439" s="44">
        <f>SUM(AV$14:AV439)</f>
        <v>0</v>
      </c>
      <c r="AX439" s="11">
        <f t="shared" si="70"/>
        <v>0</v>
      </c>
      <c r="AY439" s="11">
        <f t="shared" si="71"/>
        <v>426</v>
      </c>
      <c r="AZ439" s="11">
        <f t="shared" si="72"/>
        <v>0</v>
      </c>
      <c r="BA439" s="11">
        <v>426</v>
      </c>
      <c r="BB439" s="45" t="s">
        <v>1772</v>
      </c>
      <c r="BC439" s="45">
        <v>6</v>
      </c>
      <c r="BD439" s="46">
        <v>2E-3</v>
      </c>
      <c r="BE439" s="38">
        <f t="shared" si="67"/>
        <v>0</v>
      </c>
      <c r="BF439" s="68">
        <f t="shared" si="73"/>
        <v>0</v>
      </c>
      <c r="BG439" s="44">
        <f>SUM(BF$14:BF439)</f>
        <v>7</v>
      </c>
      <c r="BH439" s="11">
        <f t="shared" si="74"/>
        <v>0</v>
      </c>
      <c r="BI439" s="11">
        <f t="shared" si="75"/>
        <v>426</v>
      </c>
      <c r="BT439" s="74">
        <v>395</v>
      </c>
      <c r="BU439" s="74" t="s">
        <v>774</v>
      </c>
      <c r="BV439" s="69" t="s">
        <v>2398</v>
      </c>
    </row>
    <row r="440" spans="1:7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AP440" s="68">
        <f t="shared" si="68"/>
        <v>0</v>
      </c>
      <c r="AQ440" s="68">
        <v>427</v>
      </c>
      <c r="AR440" s="41" t="s">
        <v>802</v>
      </c>
      <c r="AS440" s="42">
        <v>4</v>
      </c>
      <c r="AT440" s="43">
        <v>1.1999999999999999E-3</v>
      </c>
      <c r="AU440" s="38">
        <f t="shared" si="66"/>
        <v>0</v>
      </c>
      <c r="AV440" s="68">
        <f t="shared" si="69"/>
        <v>0</v>
      </c>
      <c r="AW440" s="44">
        <f>SUM(AV$14:AV440)</f>
        <v>0</v>
      </c>
      <c r="AX440" s="11">
        <f t="shared" si="70"/>
        <v>0</v>
      </c>
      <c r="AY440" s="11">
        <f t="shared" si="71"/>
        <v>427</v>
      </c>
      <c r="AZ440" s="11">
        <f t="shared" si="72"/>
        <v>0</v>
      </c>
      <c r="BA440" s="11">
        <v>427</v>
      </c>
      <c r="BB440" s="45" t="s">
        <v>1773</v>
      </c>
      <c r="BC440" s="45">
        <v>4</v>
      </c>
      <c r="BD440" s="46">
        <v>1.1999999999999999E-3</v>
      </c>
      <c r="BE440" s="38">
        <f t="shared" si="67"/>
        <v>0</v>
      </c>
      <c r="BF440" s="68">
        <f t="shared" si="73"/>
        <v>0</v>
      </c>
      <c r="BG440" s="44">
        <f>SUM(BF$14:BF440)</f>
        <v>7</v>
      </c>
      <c r="BH440" s="11">
        <f t="shared" si="74"/>
        <v>0</v>
      </c>
      <c r="BI440" s="11">
        <f t="shared" si="75"/>
        <v>427</v>
      </c>
      <c r="BT440" s="74">
        <v>396</v>
      </c>
      <c r="BU440" s="74" t="s">
        <v>775</v>
      </c>
      <c r="BV440" s="69" t="s">
        <v>2398</v>
      </c>
    </row>
    <row r="441" spans="1:7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AP441" s="68">
        <f t="shared" si="68"/>
        <v>0</v>
      </c>
      <c r="AQ441" s="68">
        <v>428</v>
      </c>
      <c r="AR441" s="41"/>
      <c r="AS441" s="42">
        <v>6</v>
      </c>
      <c r="AT441" s="43">
        <v>2E-3</v>
      </c>
      <c r="AU441" s="38">
        <f t="shared" si="66"/>
        <v>0</v>
      </c>
      <c r="AV441" s="68">
        <f t="shared" si="69"/>
        <v>0</v>
      </c>
      <c r="AW441" s="44">
        <f>SUM(AV$14:AV441)</f>
        <v>0</v>
      </c>
      <c r="AX441" s="11">
        <f t="shared" si="70"/>
        <v>0</v>
      </c>
      <c r="AY441" s="11">
        <f t="shared" si="71"/>
        <v>428</v>
      </c>
      <c r="AZ441" s="11">
        <f t="shared" si="72"/>
        <v>0</v>
      </c>
      <c r="BA441" s="11">
        <v>428</v>
      </c>
      <c r="BB441" s="45"/>
      <c r="BC441" s="45">
        <v>6</v>
      </c>
      <c r="BD441" s="46">
        <v>2E-3</v>
      </c>
      <c r="BE441" s="38">
        <f t="shared" si="67"/>
        <v>0</v>
      </c>
      <c r="BF441" s="68">
        <f t="shared" si="73"/>
        <v>0</v>
      </c>
      <c r="BG441" s="44">
        <f>SUM(BF$14:BF441)</f>
        <v>7</v>
      </c>
      <c r="BH441" s="11">
        <f t="shared" si="74"/>
        <v>0</v>
      </c>
      <c r="BI441" s="11">
        <f t="shared" si="75"/>
        <v>428</v>
      </c>
      <c r="BT441" s="74">
        <v>397</v>
      </c>
      <c r="BU441" s="74" t="s">
        <v>292</v>
      </c>
      <c r="BV441" s="69" t="s">
        <v>2398</v>
      </c>
    </row>
    <row r="442" spans="1:7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AP442" s="68">
        <f t="shared" si="68"/>
        <v>0</v>
      </c>
      <c r="AQ442" s="68">
        <v>429</v>
      </c>
      <c r="AR442" s="41" t="s">
        <v>197</v>
      </c>
      <c r="AS442" s="42">
        <v>4</v>
      </c>
      <c r="AT442" s="43">
        <v>1.1999999999999999E-3</v>
      </c>
      <c r="AU442" s="38">
        <f t="shared" si="66"/>
        <v>0</v>
      </c>
      <c r="AV442" s="68">
        <f t="shared" si="69"/>
        <v>0</v>
      </c>
      <c r="AW442" s="44">
        <f>SUM(AV$14:AV442)</f>
        <v>0</v>
      </c>
      <c r="AX442" s="11">
        <f t="shared" si="70"/>
        <v>0</v>
      </c>
      <c r="AY442" s="11">
        <f t="shared" si="71"/>
        <v>429</v>
      </c>
      <c r="AZ442" s="11">
        <f t="shared" si="72"/>
        <v>0</v>
      </c>
      <c r="BA442" s="11">
        <v>429</v>
      </c>
      <c r="BB442" s="45" t="s">
        <v>197</v>
      </c>
      <c r="BC442" s="45">
        <v>4</v>
      </c>
      <c r="BD442" s="46">
        <v>1.1999999999999999E-3</v>
      </c>
      <c r="BE442" s="38">
        <f t="shared" si="67"/>
        <v>0</v>
      </c>
      <c r="BF442" s="68">
        <f t="shared" si="73"/>
        <v>0</v>
      </c>
      <c r="BG442" s="44">
        <f>SUM(BF$14:BF442)</f>
        <v>7</v>
      </c>
      <c r="BH442" s="11">
        <f t="shared" si="74"/>
        <v>0</v>
      </c>
      <c r="BI442" s="11">
        <f t="shared" si="75"/>
        <v>429</v>
      </c>
      <c r="BT442" s="74">
        <v>398</v>
      </c>
      <c r="BU442" s="74" t="s">
        <v>776</v>
      </c>
      <c r="BV442" s="69" t="s">
        <v>2395</v>
      </c>
    </row>
    <row r="443" spans="1:7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AP443" s="68">
        <f t="shared" si="68"/>
        <v>0</v>
      </c>
      <c r="AQ443" s="68">
        <v>430</v>
      </c>
      <c r="AR443" s="41" t="s">
        <v>804</v>
      </c>
      <c r="AS443" s="42">
        <v>3</v>
      </c>
      <c r="AT443" s="43">
        <v>8.0000000000000004E-4</v>
      </c>
      <c r="AU443" s="38">
        <f t="shared" si="66"/>
        <v>0</v>
      </c>
      <c r="AV443" s="68">
        <f t="shared" si="69"/>
        <v>0</v>
      </c>
      <c r="AW443" s="44">
        <f>SUM(AV$14:AV443)</f>
        <v>0</v>
      </c>
      <c r="AX443" s="11">
        <f t="shared" si="70"/>
        <v>0</v>
      </c>
      <c r="AY443" s="11">
        <f t="shared" si="71"/>
        <v>430</v>
      </c>
      <c r="AZ443" s="11">
        <f t="shared" si="72"/>
        <v>0</v>
      </c>
      <c r="BA443" s="11">
        <v>430</v>
      </c>
      <c r="BB443" s="45" t="s">
        <v>1774</v>
      </c>
      <c r="BC443" s="45">
        <v>3</v>
      </c>
      <c r="BD443" s="46">
        <v>8.0000000000000004E-4</v>
      </c>
      <c r="BE443" s="38">
        <f t="shared" si="67"/>
        <v>0</v>
      </c>
      <c r="BF443" s="68">
        <f t="shared" si="73"/>
        <v>0</v>
      </c>
      <c r="BG443" s="44">
        <f>SUM(BF$14:BF443)</f>
        <v>7</v>
      </c>
      <c r="BH443" s="11">
        <f t="shared" si="74"/>
        <v>0</v>
      </c>
      <c r="BI443" s="11">
        <f t="shared" si="75"/>
        <v>430</v>
      </c>
      <c r="BT443" s="74">
        <v>399</v>
      </c>
      <c r="BU443" s="74" t="s">
        <v>777</v>
      </c>
      <c r="BV443" s="69" t="s">
        <v>2389</v>
      </c>
    </row>
    <row r="444" spans="1:7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AP444" s="68">
        <f t="shared" si="68"/>
        <v>0</v>
      </c>
      <c r="AQ444" s="68">
        <v>431</v>
      </c>
      <c r="AR444" s="41" t="s">
        <v>805</v>
      </c>
      <c r="AS444" s="42">
        <v>5</v>
      </c>
      <c r="AT444" s="43">
        <v>1.6000000000000001E-3</v>
      </c>
      <c r="AU444" s="38">
        <f t="shared" si="66"/>
        <v>0</v>
      </c>
      <c r="AV444" s="68">
        <f t="shared" si="69"/>
        <v>0</v>
      </c>
      <c r="AW444" s="44">
        <f>SUM(AV$14:AV444)</f>
        <v>0</v>
      </c>
      <c r="AX444" s="11">
        <f t="shared" si="70"/>
        <v>0</v>
      </c>
      <c r="AY444" s="11">
        <f t="shared" si="71"/>
        <v>431</v>
      </c>
      <c r="AZ444" s="11">
        <f t="shared" si="72"/>
        <v>0</v>
      </c>
      <c r="BA444" s="11">
        <v>431</v>
      </c>
      <c r="BB444" s="45" t="s">
        <v>1775</v>
      </c>
      <c r="BC444" s="45">
        <v>5</v>
      </c>
      <c r="BD444" s="46">
        <v>1.6000000000000001E-3</v>
      </c>
      <c r="BE444" s="38">
        <f t="shared" si="67"/>
        <v>0</v>
      </c>
      <c r="BF444" s="68">
        <f t="shared" si="73"/>
        <v>0</v>
      </c>
      <c r="BG444" s="44">
        <f>SUM(BF$14:BF444)</f>
        <v>7</v>
      </c>
      <c r="BH444" s="11">
        <f t="shared" si="74"/>
        <v>0</v>
      </c>
      <c r="BI444" s="11">
        <f t="shared" si="75"/>
        <v>431</v>
      </c>
      <c r="BT444" s="74">
        <v>400</v>
      </c>
      <c r="BU444" s="74" t="s">
        <v>778</v>
      </c>
      <c r="BV444" s="69" t="s">
        <v>2398</v>
      </c>
    </row>
    <row r="445" spans="1:7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AP445" s="68">
        <f t="shared" si="68"/>
        <v>0</v>
      </c>
      <c r="AQ445" s="68">
        <v>432</v>
      </c>
      <c r="AR445" s="41" t="s">
        <v>806</v>
      </c>
      <c r="AS445" s="42">
        <v>7</v>
      </c>
      <c r="AT445" s="43">
        <v>2.5000000000000001E-3</v>
      </c>
      <c r="AU445" s="38">
        <f t="shared" si="66"/>
        <v>0</v>
      </c>
      <c r="AV445" s="68">
        <f t="shared" si="69"/>
        <v>0</v>
      </c>
      <c r="AW445" s="44">
        <f>SUM(AV$14:AV445)</f>
        <v>0</v>
      </c>
      <c r="AX445" s="11">
        <f t="shared" si="70"/>
        <v>0</v>
      </c>
      <c r="AY445" s="11">
        <f t="shared" si="71"/>
        <v>432</v>
      </c>
      <c r="AZ445" s="11">
        <f t="shared" si="72"/>
        <v>0</v>
      </c>
      <c r="BA445" s="11">
        <v>432</v>
      </c>
      <c r="BB445" s="45" t="s">
        <v>1776</v>
      </c>
      <c r="BC445" s="45">
        <v>7</v>
      </c>
      <c r="BD445" s="46">
        <v>2.5000000000000001E-3</v>
      </c>
      <c r="BE445" s="38">
        <f t="shared" si="67"/>
        <v>0</v>
      </c>
      <c r="BF445" s="68">
        <f t="shared" si="73"/>
        <v>0</v>
      </c>
      <c r="BG445" s="44">
        <f>SUM(BF$14:BF445)</f>
        <v>7</v>
      </c>
      <c r="BH445" s="11">
        <f t="shared" si="74"/>
        <v>0</v>
      </c>
      <c r="BI445" s="11">
        <f t="shared" si="75"/>
        <v>432</v>
      </c>
      <c r="BT445" s="74">
        <v>401</v>
      </c>
      <c r="BU445" s="74" t="s">
        <v>779</v>
      </c>
      <c r="BV445" s="69" t="s">
        <v>2398</v>
      </c>
    </row>
    <row r="446" spans="1:7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AP446" s="68">
        <f t="shared" si="68"/>
        <v>0</v>
      </c>
      <c r="AQ446" s="68">
        <v>433</v>
      </c>
      <c r="AR446" s="41" t="s">
        <v>807</v>
      </c>
      <c r="AS446" s="42">
        <v>5</v>
      </c>
      <c r="AT446" s="43">
        <v>1.6000000000000001E-3</v>
      </c>
      <c r="AU446" s="38">
        <f t="shared" si="66"/>
        <v>0</v>
      </c>
      <c r="AV446" s="68">
        <f t="shared" si="69"/>
        <v>0</v>
      </c>
      <c r="AW446" s="44">
        <f>SUM(AV$14:AV446)</f>
        <v>0</v>
      </c>
      <c r="AX446" s="11">
        <f t="shared" si="70"/>
        <v>0</v>
      </c>
      <c r="AY446" s="11">
        <f t="shared" si="71"/>
        <v>433</v>
      </c>
      <c r="AZ446" s="11">
        <f t="shared" si="72"/>
        <v>0</v>
      </c>
      <c r="BA446" s="11">
        <v>433</v>
      </c>
      <c r="BB446" s="45" t="s">
        <v>1777</v>
      </c>
      <c r="BC446" s="45">
        <v>5</v>
      </c>
      <c r="BD446" s="46">
        <v>1.6000000000000001E-3</v>
      </c>
      <c r="BE446" s="38">
        <f t="shared" si="67"/>
        <v>0</v>
      </c>
      <c r="BF446" s="68">
        <f t="shared" si="73"/>
        <v>0</v>
      </c>
      <c r="BG446" s="44">
        <f>SUM(BF$14:BF446)</f>
        <v>7</v>
      </c>
      <c r="BH446" s="11">
        <f t="shared" si="74"/>
        <v>0</v>
      </c>
      <c r="BI446" s="11">
        <f t="shared" si="75"/>
        <v>433</v>
      </c>
      <c r="BT446" s="74">
        <v>402</v>
      </c>
      <c r="BU446" s="74" t="s">
        <v>780</v>
      </c>
      <c r="BV446" s="69" t="s">
        <v>2398</v>
      </c>
    </row>
    <row r="447" spans="1:7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AP447" s="68">
        <f t="shared" si="68"/>
        <v>0</v>
      </c>
      <c r="AQ447" s="68">
        <v>434</v>
      </c>
      <c r="AR447" s="41" t="s">
        <v>808</v>
      </c>
      <c r="AS447" s="42">
        <v>3</v>
      </c>
      <c r="AT447" s="43">
        <v>8.0000000000000004E-4</v>
      </c>
      <c r="AU447" s="38">
        <f t="shared" si="66"/>
        <v>0</v>
      </c>
      <c r="AV447" s="68">
        <f t="shared" si="69"/>
        <v>0</v>
      </c>
      <c r="AW447" s="44">
        <f>SUM(AV$14:AV447)</f>
        <v>0</v>
      </c>
      <c r="AX447" s="11">
        <f t="shared" si="70"/>
        <v>0</v>
      </c>
      <c r="AY447" s="11">
        <f t="shared" si="71"/>
        <v>434</v>
      </c>
      <c r="AZ447" s="11">
        <f t="shared" si="72"/>
        <v>0</v>
      </c>
      <c r="BA447" s="11">
        <v>434</v>
      </c>
      <c r="BB447" s="45" t="s">
        <v>1778</v>
      </c>
      <c r="BC447" s="45">
        <v>3</v>
      </c>
      <c r="BD447" s="46">
        <v>8.0000000000000004E-4</v>
      </c>
      <c r="BE447" s="38">
        <f t="shared" si="67"/>
        <v>0</v>
      </c>
      <c r="BF447" s="68">
        <f t="shared" si="73"/>
        <v>0</v>
      </c>
      <c r="BG447" s="44">
        <f>SUM(BF$14:BF447)</f>
        <v>7</v>
      </c>
      <c r="BH447" s="11">
        <f t="shared" si="74"/>
        <v>0</v>
      </c>
      <c r="BI447" s="11">
        <f t="shared" si="75"/>
        <v>434</v>
      </c>
      <c r="BT447" s="74">
        <v>403</v>
      </c>
      <c r="BU447" s="74" t="s">
        <v>781</v>
      </c>
      <c r="BV447" s="69" t="s">
        <v>2398</v>
      </c>
    </row>
    <row r="448" spans="1:7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AP448" s="68">
        <f t="shared" si="68"/>
        <v>0</v>
      </c>
      <c r="AQ448" s="68">
        <v>435</v>
      </c>
      <c r="AR448" s="41" t="s">
        <v>809</v>
      </c>
      <c r="AS448" s="42">
        <v>3</v>
      </c>
      <c r="AT448" s="43">
        <v>8.0000000000000004E-4</v>
      </c>
      <c r="AU448" s="38">
        <f t="shared" si="66"/>
        <v>0</v>
      </c>
      <c r="AV448" s="68">
        <f t="shared" si="69"/>
        <v>0</v>
      </c>
      <c r="AW448" s="44">
        <f>SUM(AV$14:AV448)</f>
        <v>0</v>
      </c>
      <c r="AX448" s="11">
        <f t="shared" si="70"/>
        <v>0</v>
      </c>
      <c r="AY448" s="11">
        <f t="shared" si="71"/>
        <v>435</v>
      </c>
      <c r="AZ448" s="11">
        <f t="shared" si="72"/>
        <v>0</v>
      </c>
      <c r="BA448" s="11">
        <v>435</v>
      </c>
      <c r="BB448" s="45" t="s">
        <v>1779</v>
      </c>
      <c r="BC448" s="45">
        <v>3</v>
      </c>
      <c r="BD448" s="46">
        <v>8.0000000000000004E-4</v>
      </c>
      <c r="BE448" s="38">
        <f t="shared" si="67"/>
        <v>0</v>
      </c>
      <c r="BF448" s="68">
        <f t="shared" si="73"/>
        <v>0</v>
      </c>
      <c r="BG448" s="44">
        <f>SUM(BF$14:BF448)</f>
        <v>7</v>
      </c>
      <c r="BH448" s="11">
        <f t="shared" si="74"/>
        <v>0</v>
      </c>
      <c r="BI448" s="11">
        <f t="shared" si="75"/>
        <v>435</v>
      </c>
      <c r="BT448" s="74">
        <v>404</v>
      </c>
      <c r="BU448" s="74" t="s">
        <v>782</v>
      </c>
      <c r="BV448" s="69" t="s">
        <v>2398</v>
      </c>
    </row>
    <row r="449" spans="1:7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AP449" s="68">
        <f t="shared" si="68"/>
        <v>0</v>
      </c>
      <c r="AQ449" s="68">
        <v>436</v>
      </c>
      <c r="AR449" s="41" t="s">
        <v>198</v>
      </c>
      <c r="AS449" s="42">
        <v>5</v>
      </c>
      <c r="AT449" s="43">
        <v>1.6000000000000001E-3</v>
      </c>
      <c r="AU449" s="38">
        <f t="shared" si="66"/>
        <v>0</v>
      </c>
      <c r="AV449" s="68">
        <f t="shared" si="69"/>
        <v>0</v>
      </c>
      <c r="AW449" s="44">
        <f>SUM(AV$14:AV449)</f>
        <v>0</v>
      </c>
      <c r="AX449" s="11">
        <f t="shared" si="70"/>
        <v>0</v>
      </c>
      <c r="AY449" s="11">
        <f t="shared" si="71"/>
        <v>436</v>
      </c>
      <c r="AZ449" s="11">
        <f t="shared" si="72"/>
        <v>0</v>
      </c>
      <c r="BA449" s="11">
        <v>436</v>
      </c>
      <c r="BB449" s="45" t="s">
        <v>198</v>
      </c>
      <c r="BC449" s="45">
        <v>5</v>
      </c>
      <c r="BD449" s="46">
        <v>1.6000000000000001E-3</v>
      </c>
      <c r="BE449" s="38">
        <f t="shared" si="67"/>
        <v>0</v>
      </c>
      <c r="BF449" s="68">
        <f t="shared" si="73"/>
        <v>0</v>
      </c>
      <c r="BG449" s="44">
        <f>SUM(BF$14:BF449)</f>
        <v>7</v>
      </c>
      <c r="BH449" s="11">
        <f t="shared" si="74"/>
        <v>0</v>
      </c>
      <c r="BI449" s="11">
        <f t="shared" si="75"/>
        <v>436</v>
      </c>
      <c r="BT449" s="74">
        <v>405</v>
      </c>
      <c r="BU449" s="74" t="s">
        <v>783</v>
      </c>
      <c r="BV449" s="69" t="s">
        <v>2389</v>
      </c>
    </row>
    <row r="450" spans="1:7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AP450" s="68">
        <f t="shared" si="68"/>
        <v>0</v>
      </c>
      <c r="AQ450" s="68">
        <v>437</v>
      </c>
      <c r="AR450" s="41" t="s">
        <v>810</v>
      </c>
      <c r="AS450" s="42">
        <v>4</v>
      </c>
      <c r="AT450" s="43">
        <v>1.1999999999999999E-3</v>
      </c>
      <c r="AU450" s="38">
        <f t="shared" si="66"/>
        <v>0</v>
      </c>
      <c r="AV450" s="68">
        <f t="shared" si="69"/>
        <v>0</v>
      </c>
      <c r="AW450" s="44">
        <f>SUM(AV$14:AV450)</f>
        <v>0</v>
      </c>
      <c r="AX450" s="11">
        <f t="shared" si="70"/>
        <v>0</v>
      </c>
      <c r="AY450" s="11">
        <f t="shared" si="71"/>
        <v>437</v>
      </c>
      <c r="AZ450" s="11">
        <f t="shared" si="72"/>
        <v>0</v>
      </c>
      <c r="BA450" s="11">
        <v>437</v>
      </c>
      <c r="BB450" s="45" t="s">
        <v>1780</v>
      </c>
      <c r="BC450" s="45">
        <v>4</v>
      </c>
      <c r="BD450" s="46">
        <v>1.1999999999999999E-3</v>
      </c>
      <c r="BE450" s="38">
        <f t="shared" si="67"/>
        <v>0</v>
      </c>
      <c r="BF450" s="68">
        <f t="shared" si="73"/>
        <v>0</v>
      </c>
      <c r="BG450" s="44">
        <f>SUM(BF$14:BF450)</f>
        <v>7</v>
      </c>
      <c r="BH450" s="11">
        <f t="shared" si="74"/>
        <v>0</v>
      </c>
      <c r="BI450" s="11">
        <f t="shared" si="75"/>
        <v>437</v>
      </c>
      <c r="BT450" s="74">
        <v>406</v>
      </c>
      <c r="BU450" s="74" t="s">
        <v>784</v>
      </c>
      <c r="BV450" s="69" t="s">
        <v>2389</v>
      </c>
    </row>
    <row r="451" spans="1:7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AP451" s="68">
        <f t="shared" si="68"/>
        <v>0</v>
      </c>
      <c r="AQ451" s="68">
        <v>438</v>
      </c>
      <c r="AR451" s="41" t="s">
        <v>199</v>
      </c>
      <c r="AS451" s="42">
        <v>3</v>
      </c>
      <c r="AT451" s="43">
        <v>8.0000000000000004E-4</v>
      </c>
      <c r="AU451" s="38">
        <f t="shared" si="66"/>
        <v>0</v>
      </c>
      <c r="AV451" s="68">
        <f t="shared" si="69"/>
        <v>0</v>
      </c>
      <c r="AW451" s="44">
        <f>SUM(AV$14:AV451)</f>
        <v>0</v>
      </c>
      <c r="AX451" s="11">
        <f t="shared" si="70"/>
        <v>0</v>
      </c>
      <c r="AY451" s="11">
        <f t="shared" si="71"/>
        <v>438</v>
      </c>
      <c r="AZ451" s="11">
        <f t="shared" si="72"/>
        <v>0</v>
      </c>
      <c r="BA451" s="11">
        <v>438</v>
      </c>
      <c r="BB451" s="45" t="s">
        <v>199</v>
      </c>
      <c r="BC451" s="45">
        <v>3</v>
      </c>
      <c r="BD451" s="46">
        <v>8.0000000000000004E-4</v>
      </c>
      <c r="BE451" s="38">
        <f t="shared" si="67"/>
        <v>0</v>
      </c>
      <c r="BF451" s="68">
        <f t="shared" si="73"/>
        <v>0</v>
      </c>
      <c r="BG451" s="44">
        <f>SUM(BF$14:BF451)</f>
        <v>7</v>
      </c>
      <c r="BH451" s="11">
        <f t="shared" si="74"/>
        <v>0</v>
      </c>
      <c r="BI451" s="11">
        <f t="shared" si="75"/>
        <v>438</v>
      </c>
      <c r="BT451" s="74">
        <v>407</v>
      </c>
      <c r="BU451" s="74" t="s">
        <v>785</v>
      </c>
      <c r="BV451" s="69" t="s">
        <v>2389</v>
      </c>
    </row>
    <row r="452" spans="1:7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AP452" s="68">
        <f t="shared" si="68"/>
        <v>0</v>
      </c>
      <c r="AQ452" s="68">
        <v>439</v>
      </c>
      <c r="AR452" s="41" t="s">
        <v>811</v>
      </c>
      <c r="AS452" s="42">
        <v>8</v>
      </c>
      <c r="AT452" s="43">
        <v>3.0000000000000001E-3</v>
      </c>
      <c r="AU452" s="38">
        <f t="shared" si="66"/>
        <v>0</v>
      </c>
      <c r="AV452" s="68">
        <f t="shared" si="69"/>
        <v>0</v>
      </c>
      <c r="AW452" s="44">
        <f>SUM(AV$14:AV452)</f>
        <v>0</v>
      </c>
      <c r="AX452" s="11">
        <f t="shared" si="70"/>
        <v>0</v>
      </c>
      <c r="AY452" s="11">
        <f t="shared" si="71"/>
        <v>439</v>
      </c>
      <c r="AZ452" s="11">
        <f t="shared" si="72"/>
        <v>0</v>
      </c>
      <c r="BA452" s="11">
        <v>439</v>
      </c>
      <c r="BB452" s="45" t="s">
        <v>1781</v>
      </c>
      <c r="BC452" s="45">
        <v>8</v>
      </c>
      <c r="BD452" s="46">
        <v>3.0000000000000001E-3</v>
      </c>
      <c r="BE452" s="38">
        <f t="shared" si="67"/>
        <v>0</v>
      </c>
      <c r="BF452" s="68">
        <f t="shared" si="73"/>
        <v>0</v>
      </c>
      <c r="BG452" s="44">
        <f>SUM(BF$14:BF452)</f>
        <v>7</v>
      </c>
      <c r="BH452" s="11">
        <f t="shared" si="74"/>
        <v>0</v>
      </c>
      <c r="BI452" s="11">
        <f t="shared" si="75"/>
        <v>439</v>
      </c>
      <c r="BT452" s="74">
        <v>408</v>
      </c>
      <c r="BU452" s="74" t="s">
        <v>194</v>
      </c>
      <c r="BV452" s="70"/>
    </row>
    <row r="453" spans="1:7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AP453" s="68">
        <f t="shared" si="68"/>
        <v>0</v>
      </c>
      <c r="AQ453" s="68">
        <v>440</v>
      </c>
      <c r="AR453" s="41" t="s">
        <v>812</v>
      </c>
      <c r="AS453" s="42">
        <v>9</v>
      </c>
      <c r="AT453" s="43">
        <v>3.5000000000000001E-3</v>
      </c>
      <c r="AU453" s="38">
        <f t="shared" si="66"/>
        <v>0</v>
      </c>
      <c r="AV453" s="68">
        <f t="shared" si="69"/>
        <v>0</v>
      </c>
      <c r="AW453" s="44">
        <f>SUM(AV$14:AV453)</f>
        <v>0</v>
      </c>
      <c r="AX453" s="11">
        <f t="shared" si="70"/>
        <v>0</v>
      </c>
      <c r="AY453" s="11">
        <f t="shared" si="71"/>
        <v>440</v>
      </c>
      <c r="AZ453" s="11">
        <f t="shared" si="72"/>
        <v>0</v>
      </c>
      <c r="BA453" s="11">
        <v>440</v>
      </c>
      <c r="BB453" s="45" t="s">
        <v>1782</v>
      </c>
      <c r="BC453" s="45">
        <v>9</v>
      </c>
      <c r="BD453" s="46">
        <v>3.5000000000000001E-3</v>
      </c>
      <c r="BE453" s="38">
        <f t="shared" si="67"/>
        <v>0</v>
      </c>
      <c r="BF453" s="68">
        <f t="shared" si="73"/>
        <v>0</v>
      </c>
      <c r="BG453" s="44">
        <f>SUM(BF$14:BF453)</f>
        <v>7</v>
      </c>
      <c r="BH453" s="11">
        <f t="shared" si="74"/>
        <v>0</v>
      </c>
      <c r="BI453" s="11">
        <f t="shared" si="75"/>
        <v>440</v>
      </c>
      <c r="BT453" s="74">
        <v>409</v>
      </c>
      <c r="BU453" s="74" t="s">
        <v>786</v>
      </c>
      <c r="BV453" s="69" t="s">
        <v>2397</v>
      </c>
    </row>
    <row r="454" spans="1:7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AP454" s="68">
        <f t="shared" si="68"/>
        <v>0</v>
      </c>
      <c r="AQ454" s="68">
        <v>441</v>
      </c>
      <c r="AR454" s="41" t="s">
        <v>813</v>
      </c>
      <c r="AS454" s="42">
        <v>7</v>
      </c>
      <c r="AT454" s="43">
        <v>2.5000000000000001E-3</v>
      </c>
      <c r="AU454" s="38">
        <f t="shared" si="66"/>
        <v>0</v>
      </c>
      <c r="AV454" s="68">
        <f t="shared" si="69"/>
        <v>0</v>
      </c>
      <c r="AW454" s="44">
        <f>SUM(AV$14:AV454)</f>
        <v>0</v>
      </c>
      <c r="AX454" s="11">
        <f t="shared" si="70"/>
        <v>0</v>
      </c>
      <c r="AY454" s="11">
        <f t="shared" si="71"/>
        <v>441</v>
      </c>
      <c r="AZ454" s="11">
        <f t="shared" si="72"/>
        <v>0</v>
      </c>
      <c r="BA454" s="11">
        <v>441</v>
      </c>
      <c r="BB454" s="45" t="s">
        <v>1783</v>
      </c>
      <c r="BC454" s="45">
        <v>7</v>
      </c>
      <c r="BD454" s="46">
        <v>2.5000000000000001E-3</v>
      </c>
      <c r="BE454" s="38">
        <f t="shared" si="67"/>
        <v>0</v>
      </c>
      <c r="BF454" s="68">
        <f t="shared" si="73"/>
        <v>0</v>
      </c>
      <c r="BG454" s="44">
        <f>SUM(BF$14:BF454)</f>
        <v>7</v>
      </c>
      <c r="BH454" s="11">
        <f t="shared" si="74"/>
        <v>0</v>
      </c>
      <c r="BI454" s="11">
        <f t="shared" si="75"/>
        <v>441</v>
      </c>
      <c r="BT454" s="74">
        <v>410</v>
      </c>
      <c r="BU454" s="74" t="s">
        <v>787</v>
      </c>
      <c r="BV454" s="69" t="s">
        <v>2394</v>
      </c>
    </row>
    <row r="455" spans="1:7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AP455" s="68">
        <f t="shared" si="68"/>
        <v>0</v>
      </c>
      <c r="AQ455" s="68">
        <v>442</v>
      </c>
      <c r="AR455" s="41" t="s">
        <v>200</v>
      </c>
      <c r="AS455" s="42">
        <v>4</v>
      </c>
      <c r="AT455" s="43">
        <v>1.1999999999999999E-3</v>
      </c>
      <c r="AU455" s="38">
        <f t="shared" si="66"/>
        <v>0</v>
      </c>
      <c r="AV455" s="68">
        <f t="shared" si="69"/>
        <v>0</v>
      </c>
      <c r="AW455" s="44">
        <f>SUM(AV$14:AV455)</f>
        <v>0</v>
      </c>
      <c r="AX455" s="11">
        <f t="shared" si="70"/>
        <v>0</v>
      </c>
      <c r="AY455" s="11">
        <f t="shared" si="71"/>
        <v>442</v>
      </c>
      <c r="AZ455" s="11">
        <f t="shared" si="72"/>
        <v>0</v>
      </c>
      <c r="BA455" s="11">
        <v>442</v>
      </c>
      <c r="BB455" s="45" t="s">
        <v>200</v>
      </c>
      <c r="BC455" s="45">
        <v>4</v>
      </c>
      <c r="BD455" s="46">
        <v>1.1999999999999999E-3</v>
      </c>
      <c r="BE455" s="38">
        <f t="shared" si="67"/>
        <v>0</v>
      </c>
      <c r="BF455" s="68">
        <f t="shared" si="73"/>
        <v>0</v>
      </c>
      <c r="BG455" s="44">
        <f>SUM(BF$14:BF455)</f>
        <v>7</v>
      </c>
      <c r="BH455" s="11">
        <f t="shared" si="74"/>
        <v>0</v>
      </c>
      <c r="BI455" s="11">
        <f t="shared" si="75"/>
        <v>442</v>
      </c>
      <c r="BT455" s="74">
        <v>411</v>
      </c>
      <c r="BU455" s="74" t="s">
        <v>788</v>
      </c>
      <c r="BV455" s="69" t="s">
        <v>2409</v>
      </c>
    </row>
    <row r="456" spans="1:7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AP456" s="68">
        <f t="shared" si="68"/>
        <v>0</v>
      </c>
      <c r="AQ456" s="68">
        <v>443</v>
      </c>
      <c r="AR456" s="41" t="s">
        <v>814</v>
      </c>
      <c r="AS456" s="42">
        <v>4</v>
      </c>
      <c r="AT456" s="43">
        <v>1.1999999999999999E-3</v>
      </c>
      <c r="AU456" s="38">
        <f t="shared" si="66"/>
        <v>0</v>
      </c>
      <c r="AV456" s="68">
        <f t="shared" si="69"/>
        <v>0</v>
      </c>
      <c r="AW456" s="44">
        <f>SUM(AV$14:AV456)</f>
        <v>0</v>
      </c>
      <c r="AX456" s="11">
        <f t="shared" si="70"/>
        <v>0</v>
      </c>
      <c r="AY456" s="11">
        <f t="shared" si="71"/>
        <v>443</v>
      </c>
      <c r="AZ456" s="11">
        <f t="shared" si="72"/>
        <v>0</v>
      </c>
      <c r="BA456" s="11">
        <v>443</v>
      </c>
      <c r="BB456" s="45" t="s">
        <v>1784</v>
      </c>
      <c r="BC456" s="45">
        <v>4</v>
      </c>
      <c r="BD456" s="46">
        <v>1.1999999999999999E-3</v>
      </c>
      <c r="BE456" s="38">
        <f t="shared" si="67"/>
        <v>0</v>
      </c>
      <c r="BF456" s="68">
        <f t="shared" si="73"/>
        <v>0</v>
      </c>
      <c r="BG456" s="44">
        <f>SUM(BF$14:BF456)</f>
        <v>7</v>
      </c>
      <c r="BH456" s="11">
        <f t="shared" si="74"/>
        <v>0</v>
      </c>
      <c r="BI456" s="11">
        <f t="shared" si="75"/>
        <v>443</v>
      </c>
      <c r="BT456" s="74">
        <v>412</v>
      </c>
      <c r="BU456" s="74" t="s">
        <v>789</v>
      </c>
      <c r="BV456" s="69" t="s">
        <v>2398</v>
      </c>
    </row>
    <row r="457" spans="1:7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AP457" s="68">
        <f t="shared" si="68"/>
        <v>0</v>
      </c>
      <c r="AQ457" s="68">
        <v>444</v>
      </c>
      <c r="AR457" s="41" t="s">
        <v>815</v>
      </c>
      <c r="AS457" s="42">
        <v>4</v>
      </c>
      <c r="AT457" s="43">
        <v>1.1999999999999999E-3</v>
      </c>
      <c r="AU457" s="38">
        <f t="shared" si="66"/>
        <v>0</v>
      </c>
      <c r="AV457" s="68">
        <f t="shared" si="69"/>
        <v>0</v>
      </c>
      <c r="AW457" s="44">
        <f>SUM(AV$14:AV457)</f>
        <v>0</v>
      </c>
      <c r="AX457" s="11">
        <f t="shared" si="70"/>
        <v>0</v>
      </c>
      <c r="AY457" s="11">
        <f t="shared" si="71"/>
        <v>444</v>
      </c>
      <c r="AZ457" s="11">
        <f t="shared" si="72"/>
        <v>0</v>
      </c>
      <c r="BA457" s="11">
        <v>444</v>
      </c>
      <c r="BB457" s="45" t="s">
        <v>1785</v>
      </c>
      <c r="BC457" s="45">
        <v>4</v>
      </c>
      <c r="BD457" s="46">
        <v>1.1999999999999999E-3</v>
      </c>
      <c r="BE457" s="38">
        <f t="shared" si="67"/>
        <v>0</v>
      </c>
      <c r="BF457" s="68">
        <f t="shared" si="73"/>
        <v>0</v>
      </c>
      <c r="BG457" s="44">
        <f>SUM(BF$14:BF457)</f>
        <v>7</v>
      </c>
      <c r="BH457" s="11">
        <f t="shared" si="74"/>
        <v>0</v>
      </c>
      <c r="BI457" s="11">
        <f t="shared" si="75"/>
        <v>444</v>
      </c>
      <c r="BT457" s="74">
        <v>413</v>
      </c>
      <c r="BU457" s="74" t="s">
        <v>790</v>
      </c>
      <c r="BV457" s="69" t="s">
        <v>2398</v>
      </c>
    </row>
    <row r="458" spans="1:7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AP458" s="68">
        <f t="shared" si="68"/>
        <v>0</v>
      </c>
      <c r="AQ458" s="68">
        <v>445</v>
      </c>
      <c r="AR458" s="41" t="s">
        <v>816</v>
      </c>
      <c r="AS458" s="42">
        <v>4</v>
      </c>
      <c r="AT458" s="43">
        <v>1.1999999999999999E-3</v>
      </c>
      <c r="AU458" s="38">
        <f t="shared" si="66"/>
        <v>0</v>
      </c>
      <c r="AV458" s="68">
        <f t="shared" si="69"/>
        <v>0</v>
      </c>
      <c r="AW458" s="44">
        <f>SUM(AV$14:AV458)</f>
        <v>0</v>
      </c>
      <c r="AX458" s="11">
        <f t="shared" si="70"/>
        <v>0</v>
      </c>
      <c r="AY458" s="11">
        <f t="shared" si="71"/>
        <v>445</v>
      </c>
      <c r="AZ458" s="11">
        <f t="shared" si="72"/>
        <v>0</v>
      </c>
      <c r="BA458" s="11">
        <v>445</v>
      </c>
      <c r="BB458" s="45" t="s">
        <v>1786</v>
      </c>
      <c r="BC458" s="45">
        <v>4</v>
      </c>
      <c r="BD458" s="46">
        <v>1.1999999999999999E-3</v>
      </c>
      <c r="BE458" s="38">
        <f t="shared" si="67"/>
        <v>0</v>
      </c>
      <c r="BF458" s="68">
        <f t="shared" si="73"/>
        <v>0</v>
      </c>
      <c r="BG458" s="44">
        <f>SUM(BF$14:BF458)</f>
        <v>7</v>
      </c>
      <c r="BH458" s="11">
        <f t="shared" si="74"/>
        <v>0</v>
      </c>
      <c r="BI458" s="11">
        <f t="shared" si="75"/>
        <v>445</v>
      </c>
      <c r="BT458" s="74">
        <v>414</v>
      </c>
      <c r="BU458" s="74" t="s">
        <v>791</v>
      </c>
      <c r="BV458" s="69" t="s">
        <v>2398</v>
      </c>
    </row>
    <row r="459" spans="1:7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AP459" s="68">
        <f t="shared" si="68"/>
        <v>0</v>
      </c>
      <c r="AQ459" s="68">
        <v>446</v>
      </c>
      <c r="AR459" s="41" t="s">
        <v>201</v>
      </c>
      <c r="AS459" s="42">
        <v>6</v>
      </c>
      <c r="AT459" s="43">
        <v>2E-3</v>
      </c>
      <c r="AU459" s="38">
        <f t="shared" si="66"/>
        <v>0</v>
      </c>
      <c r="AV459" s="68">
        <f t="shared" si="69"/>
        <v>0</v>
      </c>
      <c r="AW459" s="44">
        <f>SUM(AV$14:AV459)</f>
        <v>0</v>
      </c>
      <c r="AX459" s="11">
        <f t="shared" si="70"/>
        <v>0</v>
      </c>
      <c r="AY459" s="11">
        <f t="shared" si="71"/>
        <v>446</v>
      </c>
      <c r="AZ459" s="11">
        <f t="shared" si="72"/>
        <v>0</v>
      </c>
      <c r="BA459" s="11">
        <v>446</v>
      </c>
      <c r="BB459" s="45" t="s">
        <v>201</v>
      </c>
      <c r="BC459" s="45">
        <v>6</v>
      </c>
      <c r="BD459" s="46">
        <v>2E-3</v>
      </c>
      <c r="BE459" s="38">
        <f t="shared" si="67"/>
        <v>0</v>
      </c>
      <c r="BF459" s="68">
        <f t="shared" si="73"/>
        <v>0</v>
      </c>
      <c r="BG459" s="44">
        <f>SUM(BF$14:BF459)</f>
        <v>7</v>
      </c>
      <c r="BH459" s="11">
        <f t="shared" si="74"/>
        <v>0</v>
      </c>
      <c r="BI459" s="11">
        <f t="shared" si="75"/>
        <v>446</v>
      </c>
      <c r="BT459" s="74">
        <v>415</v>
      </c>
      <c r="BU459" s="74" t="s">
        <v>792</v>
      </c>
      <c r="BV459" s="69" t="s">
        <v>2397</v>
      </c>
    </row>
    <row r="460" spans="1:7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AP460" s="68">
        <f t="shared" si="68"/>
        <v>0</v>
      </c>
      <c r="AQ460" s="68">
        <v>447</v>
      </c>
      <c r="AR460" s="41" t="s">
        <v>202</v>
      </c>
      <c r="AS460" s="42">
        <v>4</v>
      </c>
      <c r="AT460" s="43">
        <v>1.1999999999999999E-3</v>
      </c>
      <c r="AU460" s="38">
        <f t="shared" si="66"/>
        <v>0</v>
      </c>
      <c r="AV460" s="68">
        <f t="shared" si="69"/>
        <v>0</v>
      </c>
      <c r="AW460" s="44">
        <f>SUM(AV$14:AV460)</f>
        <v>0</v>
      </c>
      <c r="AX460" s="11">
        <f t="shared" si="70"/>
        <v>0</v>
      </c>
      <c r="AY460" s="11">
        <f t="shared" si="71"/>
        <v>447</v>
      </c>
      <c r="AZ460" s="11">
        <f t="shared" si="72"/>
        <v>0</v>
      </c>
      <c r="BA460" s="11">
        <v>447</v>
      </c>
      <c r="BB460" s="45" t="s">
        <v>202</v>
      </c>
      <c r="BC460" s="45">
        <v>4</v>
      </c>
      <c r="BD460" s="46">
        <v>1.1999999999999999E-3</v>
      </c>
      <c r="BE460" s="38">
        <f t="shared" si="67"/>
        <v>0</v>
      </c>
      <c r="BF460" s="68">
        <f t="shared" si="73"/>
        <v>0</v>
      </c>
      <c r="BG460" s="44">
        <f>SUM(BF$14:BF460)</f>
        <v>7</v>
      </c>
      <c r="BH460" s="11">
        <f t="shared" si="74"/>
        <v>0</v>
      </c>
      <c r="BI460" s="11">
        <f t="shared" si="75"/>
        <v>447</v>
      </c>
      <c r="BT460" s="74">
        <v>416</v>
      </c>
      <c r="BU460" s="74" t="s">
        <v>793</v>
      </c>
      <c r="BV460" s="69" t="s">
        <v>2411</v>
      </c>
    </row>
    <row r="461" spans="1:7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AP461" s="68">
        <f t="shared" si="68"/>
        <v>0</v>
      </c>
      <c r="AQ461" s="68">
        <v>448</v>
      </c>
      <c r="AR461" s="41" t="s">
        <v>817</v>
      </c>
      <c r="AS461" s="42">
        <v>5</v>
      </c>
      <c r="AT461" s="43">
        <v>1.6000000000000001E-3</v>
      </c>
      <c r="AU461" s="38">
        <f t="shared" si="66"/>
        <v>0</v>
      </c>
      <c r="AV461" s="68">
        <f t="shared" si="69"/>
        <v>0</v>
      </c>
      <c r="AW461" s="44">
        <f>SUM(AV$14:AV461)</f>
        <v>0</v>
      </c>
      <c r="AX461" s="11">
        <f t="shared" si="70"/>
        <v>0</v>
      </c>
      <c r="AY461" s="11">
        <f t="shared" si="71"/>
        <v>448</v>
      </c>
      <c r="AZ461" s="11">
        <f t="shared" si="72"/>
        <v>0</v>
      </c>
      <c r="BA461" s="11">
        <v>448</v>
      </c>
      <c r="BB461" s="45" t="s">
        <v>1787</v>
      </c>
      <c r="BC461" s="45">
        <v>5</v>
      </c>
      <c r="BD461" s="46">
        <v>1.6000000000000001E-3</v>
      </c>
      <c r="BE461" s="38">
        <f t="shared" si="67"/>
        <v>0</v>
      </c>
      <c r="BF461" s="68">
        <f t="shared" si="73"/>
        <v>0</v>
      </c>
      <c r="BG461" s="44">
        <f>SUM(BF$14:BF461)</f>
        <v>7</v>
      </c>
      <c r="BH461" s="11">
        <f t="shared" si="74"/>
        <v>0</v>
      </c>
      <c r="BI461" s="11">
        <f t="shared" si="75"/>
        <v>448</v>
      </c>
      <c r="BT461" s="74">
        <v>417</v>
      </c>
      <c r="BU461" s="74" t="s">
        <v>195</v>
      </c>
      <c r="BV461" s="69" t="s">
        <v>2389</v>
      </c>
    </row>
    <row r="462" spans="1:7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AP462" s="68">
        <f t="shared" si="68"/>
        <v>0</v>
      </c>
      <c r="AQ462" s="68">
        <v>449</v>
      </c>
      <c r="AR462" s="41" t="s">
        <v>818</v>
      </c>
      <c r="AS462" s="42">
        <v>2</v>
      </c>
      <c r="AT462" s="43">
        <v>5.0000000000000001E-4</v>
      </c>
      <c r="AU462" s="38">
        <f t="shared" ref="AU462:AU525" si="76">IFERROR(FIND(F$3,AR462,1),0)</f>
        <v>0</v>
      </c>
      <c r="AV462" s="68">
        <f t="shared" si="69"/>
        <v>0</v>
      </c>
      <c r="AW462" s="44">
        <f>SUM(AV$14:AV462)</f>
        <v>0</v>
      </c>
      <c r="AX462" s="11">
        <f t="shared" si="70"/>
        <v>0</v>
      </c>
      <c r="AY462" s="11">
        <f t="shared" si="71"/>
        <v>449</v>
      </c>
      <c r="AZ462" s="11">
        <f t="shared" si="72"/>
        <v>0</v>
      </c>
      <c r="BA462" s="11">
        <v>449</v>
      </c>
      <c r="BB462" s="45" t="s">
        <v>1788</v>
      </c>
      <c r="BC462" s="45">
        <v>2</v>
      </c>
      <c r="BD462" s="46">
        <v>5.0000000000000001E-4</v>
      </c>
      <c r="BE462" s="38">
        <f t="shared" ref="BE462:BE525" si="77">IFERROR(FIND(F$3,BB462,1),0)</f>
        <v>0</v>
      </c>
      <c r="BF462" s="68">
        <f t="shared" si="73"/>
        <v>0</v>
      </c>
      <c r="BG462" s="44">
        <f>SUM(BF$14:BF462)</f>
        <v>7</v>
      </c>
      <c r="BH462" s="11">
        <f t="shared" si="74"/>
        <v>0</v>
      </c>
      <c r="BI462" s="11">
        <f t="shared" si="75"/>
        <v>449</v>
      </c>
      <c r="BT462" s="74">
        <v>418</v>
      </c>
      <c r="BU462" s="74" t="s">
        <v>794</v>
      </c>
      <c r="BV462" s="69" t="s">
        <v>2389</v>
      </c>
    </row>
    <row r="463" spans="1:7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AP463" s="68">
        <f t="shared" ref="AP463:AP526" si="78">AX463</f>
        <v>0</v>
      </c>
      <c r="AQ463" s="68">
        <v>450</v>
      </c>
      <c r="AR463" s="41"/>
      <c r="AS463" s="42">
        <v>3</v>
      </c>
      <c r="AT463" s="43">
        <v>8.0000000000000004E-4</v>
      </c>
      <c r="AU463" s="38">
        <f t="shared" si="76"/>
        <v>0</v>
      </c>
      <c r="AV463" s="68">
        <f t="shared" ref="AV463:AV526" si="79">IF(AU463=0,0,1)</f>
        <v>0</v>
      </c>
      <c r="AW463" s="44">
        <f>SUM(AV$14:AV463)</f>
        <v>0</v>
      </c>
      <c r="AX463" s="11">
        <f t="shared" ref="AX463:AX526" si="80">IF(AV463=1,AW463,0)</f>
        <v>0</v>
      </c>
      <c r="AY463" s="11">
        <f t="shared" ref="AY463:AY526" si="81">AQ463</f>
        <v>450</v>
      </c>
      <c r="AZ463" s="11">
        <f t="shared" ref="AZ463:AZ526" si="82">BH463</f>
        <v>0</v>
      </c>
      <c r="BA463" s="11">
        <v>450</v>
      </c>
      <c r="BB463" s="45"/>
      <c r="BC463" s="45">
        <v>3</v>
      </c>
      <c r="BD463" s="46">
        <v>8.0000000000000004E-4</v>
      </c>
      <c r="BE463" s="38">
        <f t="shared" si="77"/>
        <v>0</v>
      </c>
      <c r="BF463" s="68">
        <f t="shared" si="73"/>
        <v>0</v>
      </c>
      <c r="BG463" s="44">
        <f>SUM(BF$14:BF463)</f>
        <v>7</v>
      </c>
      <c r="BH463" s="11">
        <f t="shared" si="74"/>
        <v>0</v>
      </c>
      <c r="BI463" s="11">
        <f t="shared" si="75"/>
        <v>450</v>
      </c>
      <c r="BT463" s="74">
        <v>419</v>
      </c>
      <c r="BU463" s="74" t="s">
        <v>795</v>
      </c>
      <c r="BV463" s="69" t="s">
        <v>2389</v>
      </c>
    </row>
    <row r="464" spans="1:7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AP464" s="68">
        <f t="shared" si="78"/>
        <v>0</v>
      </c>
      <c r="AQ464" s="68">
        <v>451</v>
      </c>
      <c r="AR464" s="41"/>
      <c r="AS464" s="42">
        <v>6</v>
      </c>
      <c r="AT464" s="43">
        <v>2E-3</v>
      </c>
      <c r="AU464" s="38">
        <f t="shared" si="76"/>
        <v>0</v>
      </c>
      <c r="AV464" s="68">
        <f t="shared" si="79"/>
        <v>0</v>
      </c>
      <c r="AW464" s="44">
        <f>SUM(AV$14:AV464)</f>
        <v>0</v>
      </c>
      <c r="AX464" s="11">
        <f t="shared" si="80"/>
        <v>0</v>
      </c>
      <c r="AY464" s="11">
        <f t="shared" si="81"/>
        <v>451</v>
      </c>
      <c r="AZ464" s="11">
        <f t="shared" si="82"/>
        <v>0</v>
      </c>
      <c r="BA464" s="11">
        <v>451</v>
      </c>
      <c r="BB464" s="45"/>
      <c r="BC464" s="45">
        <v>6</v>
      </c>
      <c r="BD464" s="46">
        <v>2E-3</v>
      </c>
      <c r="BE464" s="38">
        <f t="shared" si="77"/>
        <v>0</v>
      </c>
      <c r="BF464" s="68">
        <f t="shared" ref="BF464:BF527" si="83">IF(BE464=0,0,1)</f>
        <v>0</v>
      </c>
      <c r="BG464" s="44">
        <f>SUM(BF$14:BF464)</f>
        <v>7</v>
      </c>
      <c r="BH464" s="11">
        <f t="shared" ref="BH464:BH527" si="84">IF(BF464=1,BG464,0)</f>
        <v>0</v>
      </c>
      <c r="BI464" s="11">
        <f t="shared" ref="BI464:BI527" si="85">BA464</f>
        <v>451</v>
      </c>
      <c r="BT464" s="74">
        <v>420</v>
      </c>
      <c r="BU464" s="74" t="s">
        <v>796</v>
      </c>
      <c r="BV464" s="69" t="s">
        <v>2398</v>
      </c>
    </row>
    <row r="465" spans="1:7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AP465" s="68">
        <f t="shared" si="78"/>
        <v>0</v>
      </c>
      <c r="AQ465" s="68">
        <v>452</v>
      </c>
      <c r="AR465" s="41" t="s">
        <v>185</v>
      </c>
      <c r="AS465" s="42">
        <v>9</v>
      </c>
      <c r="AT465" s="43">
        <v>3.5000000000000001E-3</v>
      </c>
      <c r="AU465" s="38">
        <f t="shared" si="76"/>
        <v>0</v>
      </c>
      <c r="AV465" s="68">
        <f t="shared" si="79"/>
        <v>0</v>
      </c>
      <c r="AW465" s="44">
        <f>SUM(AV$14:AV465)</f>
        <v>0</v>
      </c>
      <c r="AX465" s="11">
        <f t="shared" si="80"/>
        <v>0</v>
      </c>
      <c r="AY465" s="11">
        <f t="shared" si="81"/>
        <v>452</v>
      </c>
      <c r="AZ465" s="11">
        <f t="shared" si="82"/>
        <v>0</v>
      </c>
      <c r="BA465" s="11">
        <v>452</v>
      </c>
      <c r="BB465" s="45" t="s">
        <v>185</v>
      </c>
      <c r="BC465" s="45">
        <v>9</v>
      </c>
      <c r="BD465" s="46">
        <v>3.5000000000000001E-3</v>
      </c>
      <c r="BE465" s="38">
        <f t="shared" si="77"/>
        <v>0</v>
      </c>
      <c r="BF465" s="68">
        <f t="shared" si="83"/>
        <v>0</v>
      </c>
      <c r="BG465" s="44">
        <f>SUM(BF$14:BF465)</f>
        <v>7</v>
      </c>
      <c r="BH465" s="11">
        <f t="shared" si="84"/>
        <v>0</v>
      </c>
      <c r="BI465" s="11">
        <f t="shared" si="85"/>
        <v>452</v>
      </c>
      <c r="BT465" s="74">
        <v>421</v>
      </c>
      <c r="BU465" s="74" t="s">
        <v>797</v>
      </c>
      <c r="BV465" s="69" t="s">
        <v>2398</v>
      </c>
    </row>
    <row r="466" spans="1:7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AP466" s="68">
        <f t="shared" si="78"/>
        <v>0</v>
      </c>
      <c r="AQ466" s="68">
        <v>453</v>
      </c>
      <c r="AR466" s="41" t="s">
        <v>820</v>
      </c>
      <c r="AS466" s="42">
        <v>7</v>
      </c>
      <c r="AT466" s="43">
        <v>2.5000000000000001E-3</v>
      </c>
      <c r="AU466" s="38">
        <f t="shared" si="76"/>
        <v>0</v>
      </c>
      <c r="AV466" s="68">
        <f t="shared" si="79"/>
        <v>0</v>
      </c>
      <c r="AW466" s="44">
        <f>SUM(AV$14:AV466)</f>
        <v>0</v>
      </c>
      <c r="AX466" s="11">
        <f t="shared" si="80"/>
        <v>0</v>
      </c>
      <c r="AY466" s="11">
        <f t="shared" si="81"/>
        <v>453</v>
      </c>
      <c r="AZ466" s="11">
        <f t="shared" si="82"/>
        <v>0</v>
      </c>
      <c r="BA466" s="11">
        <v>453</v>
      </c>
      <c r="BB466" s="45" t="s">
        <v>1789</v>
      </c>
      <c r="BC466" s="45">
        <v>7</v>
      </c>
      <c r="BD466" s="46">
        <v>2.5000000000000001E-3</v>
      </c>
      <c r="BE466" s="38">
        <f t="shared" si="77"/>
        <v>0</v>
      </c>
      <c r="BF466" s="68">
        <f t="shared" si="83"/>
        <v>0</v>
      </c>
      <c r="BG466" s="44">
        <f>SUM(BF$14:BF466)</f>
        <v>7</v>
      </c>
      <c r="BH466" s="11">
        <f t="shared" si="84"/>
        <v>0</v>
      </c>
      <c r="BI466" s="11">
        <f t="shared" si="85"/>
        <v>453</v>
      </c>
      <c r="BT466" s="74">
        <v>422</v>
      </c>
      <c r="BU466" s="74" t="s">
        <v>798</v>
      </c>
      <c r="BV466" s="69" t="s">
        <v>2398</v>
      </c>
    </row>
    <row r="467" spans="1:7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AP467" s="68">
        <f t="shared" si="78"/>
        <v>0</v>
      </c>
      <c r="AQ467" s="68">
        <v>454</v>
      </c>
      <c r="AR467" s="41" t="s">
        <v>821</v>
      </c>
      <c r="AS467" s="42">
        <v>4</v>
      </c>
      <c r="AT467" s="43">
        <v>1.1999999999999999E-3</v>
      </c>
      <c r="AU467" s="38">
        <f t="shared" si="76"/>
        <v>0</v>
      </c>
      <c r="AV467" s="68">
        <f t="shared" si="79"/>
        <v>0</v>
      </c>
      <c r="AW467" s="44">
        <f>SUM(AV$14:AV467)</f>
        <v>0</v>
      </c>
      <c r="AX467" s="11">
        <f t="shared" si="80"/>
        <v>0</v>
      </c>
      <c r="AY467" s="11">
        <f t="shared" si="81"/>
        <v>454</v>
      </c>
      <c r="AZ467" s="11">
        <f t="shared" si="82"/>
        <v>0</v>
      </c>
      <c r="BA467" s="11">
        <v>454</v>
      </c>
      <c r="BB467" s="45" t="s">
        <v>1790</v>
      </c>
      <c r="BC467" s="45">
        <v>4</v>
      </c>
      <c r="BD467" s="46">
        <v>1.1999999999999999E-3</v>
      </c>
      <c r="BE467" s="38">
        <f t="shared" si="77"/>
        <v>0</v>
      </c>
      <c r="BF467" s="68">
        <f t="shared" si="83"/>
        <v>0</v>
      </c>
      <c r="BG467" s="44">
        <f>SUM(BF$14:BF467)</f>
        <v>7</v>
      </c>
      <c r="BH467" s="11">
        <f t="shared" si="84"/>
        <v>0</v>
      </c>
      <c r="BI467" s="11">
        <f t="shared" si="85"/>
        <v>454</v>
      </c>
      <c r="BT467" s="74">
        <v>423</v>
      </c>
      <c r="BU467" s="74" t="s">
        <v>799</v>
      </c>
      <c r="BV467" s="69" t="s">
        <v>2398</v>
      </c>
    </row>
    <row r="468" spans="1:7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AP468" s="68">
        <f t="shared" si="78"/>
        <v>0</v>
      </c>
      <c r="AQ468" s="68">
        <v>455</v>
      </c>
      <c r="AR468" s="41" t="s">
        <v>822</v>
      </c>
      <c r="AS468" s="42">
        <v>3</v>
      </c>
      <c r="AT468" s="43">
        <v>8.0000000000000004E-4</v>
      </c>
      <c r="AU468" s="38">
        <f t="shared" si="76"/>
        <v>0</v>
      </c>
      <c r="AV468" s="68">
        <f t="shared" si="79"/>
        <v>0</v>
      </c>
      <c r="AW468" s="44">
        <f>SUM(AV$14:AV468)</f>
        <v>0</v>
      </c>
      <c r="AX468" s="11">
        <f t="shared" si="80"/>
        <v>0</v>
      </c>
      <c r="AY468" s="11">
        <f t="shared" si="81"/>
        <v>455</v>
      </c>
      <c r="AZ468" s="11">
        <f t="shared" si="82"/>
        <v>0</v>
      </c>
      <c r="BA468" s="11">
        <v>455</v>
      </c>
      <c r="BB468" s="45" t="s">
        <v>1791</v>
      </c>
      <c r="BC468" s="45">
        <v>3</v>
      </c>
      <c r="BD468" s="46">
        <v>8.0000000000000004E-4</v>
      </c>
      <c r="BE468" s="38">
        <f t="shared" si="77"/>
        <v>0</v>
      </c>
      <c r="BF468" s="68">
        <f t="shared" si="83"/>
        <v>0</v>
      </c>
      <c r="BG468" s="44">
        <f>SUM(BF$14:BF468)</f>
        <v>7</v>
      </c>
      <c r="BH468" s="11">
        <f t="shared" si="84"/>
        <v>0</v>
      </c>
      <c r="BI468" s="11">
        <f t="shared" si="85"/>
        <v>455</v>
      </c>
      <c r="BT468" s="74">
        <v>424</v>
      </c>
      <c r="BU468" s="74" t="s">
        <v>196</v>
      </c>
      <c r="BV468" s="69" t="s">
        <v>2398</v>
      </c>
    </row>
    <row r="469" spans="1:7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AP469" s="68">
        <f t="shared" si="78"/>
        <v>0</v>
      </c>
      <c r="AQ469" s="68">
        <v>456</v>
      </c>
      <c r="AR469" s="41" t="s">
        <v>823</v>
      </c>
      <c r="AS469" s="42">
        <v>4</v>
      </c>
      <c r="AT469" s="43">
        <v>1.1999999999999999E-3</v>
      </c>
      <c r="AU469" s="38">
        <f t="shared" si="76"/>
        <v>0</v>
      </c>
      <c r="AV469" s="68">
        <f t="shared" si="79"/>
        <v>0</v>
      </c>
      <c r="AW469" s="44">
        <f>SUM(AV$14:AV469)</f>
        <v>0</v>
      </c>
      <c r="AX469" s="11">
        <f t="shared" si="80"/>
        <v>0</v>
      </c>
      <c r="AY469" s="11">
        <f t="shared" si="81"/>
        <v>456</v>
      </c>
      <c r="AZ469" s="11">
        <f t="shared" si="82"/>
        <v>0</v>
      </c>
      <c r="BA469" s="11">
        <v>456</v>
      </c>
      <c r="BB469" s="45" t="s">
        <v>1792</v>
      </c>
      <c r="BC469" s="45">
        <v>4</v>
      </c>
      <c r="BD469" s="46">
        <v>1.1999999999999999E-3</v>
      </c>
      <c r="BE469" s="38">
        <f t="shared" si="77"/>
        <v>0</v>
      </c>
      <c r="BF469" s="68">
        <f t="shared" si="83"/>
        <v>0</v>
      </c>
      <c r="BG469" s="44">
        <f>SUM(BF$14:BF469)</f>
        <v>7</v>
      </c>
      <c r="BH469" s="11">
        <f t="shared" si="84"/>
        <v>0</v>
      </c>
      <c r="BI469" s="11">
        <f t="shared" si="85"/>
        <v>456</v>
      </c>
      <c r="BT469" s="74">
        <v>425</v>
      </c>
      <c r="BU469" s="74" t="s">
        <v>800</v>
      </c>
      <c r="BV469" s="69" t="s">
        <v>2398</v>
      </c>
    </row>
    <row r="470" spans="1:7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AP470" s="68">
        <f t="shared" si="78"/>
        <v>0</v>
      </c>
      <c r="AQ470" s="68">
        <v>457</v>
      </c>
      <c r="AR470" s="41"/>
      <c r="AS470" s="42">
        <v>3</v>
      </c>
      <c r="AT470" s="43">
        <v>8.0000000000000004E-4</v>
      </c>
      <c r="AU470" s="38">
        <f t="shared" si="76"/>
        <v>0</v>
      </c>
      <c r="AV470" s="68">
        <f t="shared" si="79"/>
        <v>0</v>
      </c>
      <c r="AW470" s="44">
        <f>SUM(AV$14:AV470)</f>
        <v>0</v>
      </c>
      <c r="AX470" s="11">
        <f t="shared" si="80"/>
        <v>0</v>
      </c>
      <c r="AY470" s="11">
        <f>AQ470</f>
        <v>457</v>
      </c>
      <c r="AZ470" s="11">
        <f t="shared" si="82"/>
        <v>0</v>
      </c>
      <c r="BA470" s="11">
        <v>457</v>
      </c>
      <c r="BB470" s="45"/>
      <c r="BC470" s="45">
        <v>3</v>
      </c>
      <c r="BD470" s="46">
        <v>8.0000000000000004E-4</v>
      </c>
      <c r="BE470" s="38">
        <f t="shared" si="77"/>
        <v>0</v>
      </c>
      <c r="BF470" s="68">
        <f t="shared" si="83"/>
        <v>0</v>
      </c>
      <c r="BG470" s="44">
        <f>SUM(BF$14:BF470)</f>
        <v>7</v>
      </c>
      <c r="BH470" s="11">
        <f t="shared" si="84"/>
        <v>0</v>
      </c>
      <c r="BI470" s="11">
        <f t="shared" si="85"/>
        <v>457</v>
      </c>
      <c r="BT470" s="74">
        <v>426</v>
      </c>
      <c r="BU470" s="74" t="s">
        <v>801</v>
      </c>
      <c r="BV470" s="69" t="s">
        <v>2398</v>
      </c>
    </row>
    <row r="471" spans="1:7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AP471" s="68">
        <f t="shared" si="78"/>
        <v>0</v>
      </c>
      <c r="AQ471" s="68">
        <v>458</v>
      </c>
      <c r="AR471" s="41" t="s">
        <v>825</v>
      </c>
      <c r="AS471" s="42">
        <v>8</v>
      </c>
      <c r="AT471" s="43">
        <v>3.0000000000000001E-3</v>
      </c>
      <c r="AU471" s="38">
        <f t="shared" si="76"/>
        <v>0</v>
      </c>
      <c r="AV471" s="68">
        <f t="shared" si="79"/>
        <v>0</v>
      </c>
      <c r="AW471" s="44">
        <f>SUM(AV$14:AV471)</f>
        <v>0</v>
      </c>
      <c r="AX471" s="11">
        <f t="shared" si="80"/>
        <v>0</v>
      </c>
      <c r="AY471" s="11">
        <f t="shared" si="81"/>
        <v>458</v>
      </c>
      <c r="AZ471" s="11">
        <f t="shared" si="82"/>
        <v>0</v>
      </c>
      <c r="BA471" s="11">
        <v>458</v>
      </c>
      <c r="BB471" s="45" t="s">
        <v>1793</v>
      </c>
      <c r="BC471" s="45">
        <v>8</v>
      </c>
      <c r="BD471" s="46">
        <v>3.0000000000000001E-3</v>
      </c>
      <c r="BE471" s="38">
        <f t="shared" si="77"/>
        <v>0</v>
      </c>
      <c r="BF471" s="68">
        <f t="shared" si="83"/>
        <v>0</v>
      </c>
      <c r="BG471" s="44">
        <f>SUM(BF$14:BF471)</f>
        <v>7</v>
      </c>
      <c r="BH471" s="11">
        <f t="shared" si="84"/>
        <v>0</v>
      </c>
      <c r="BI471" s="11">
        <f t="shared" si="85"/>
        <v>458</v>
      </c>
      <c r="BT471" s="74">
        <v>427</v>
      </c>
      <c r="BU471" s="74" t="s">
        <v>802</v>
      </c>
      <c r="BV471" s="69" t="s">
        <v>2398</v>
      </c>
    </row>
    <row r="472" spans="1:7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AP472" s="68">
        <f t="shared" si="78"/>
        <v>0</v>
      </c>
      <c r="AQ472" s="68">
        <v>459</v>
      </c>
      <c r="AR472" s="41" t="s">
        <v>826</v>
      </c>
      <c r="AS472" s="42">
        <v>9</v>
      </c>
      <c r="AT472" s="43">
        <v>3.5000000000000001E-3</v>
      </c>
      <c r="AU472" s="38">
        <f t="shared" si="76"/>
        <v>0</v>
      </c>
      <c r="AV472" s="68">
        <f t="shared" si="79"/>
        <v>0</v>
      </c>
      <c r="AW472" s="44">
        <f>SUM(AV$14:AV472)</f>
        <v>0</v>
      </c>
      <c r="AX472" s="11">
        <f t="shared" si="80"/>
        <v>0</v>
      </c>
      <c r="AY472" s="11">
        <f t="shared" si="81"/>
        <v>459</v>
      </c>
      <c r="AZ472" s="11">
        <f t="shared" si="82"/>
        <v>0</v>
      </c>
      <c r="BA472" s="11">
        <v>459</v>
      </c>
      <c r="BB472" s="45" t="s">
        <v>1794</v>
      </c>
      <c r="BC472" s="45">
        <v>9</v>
      </c>
      <c r="BD472" s="46">
        <v>3.5000000000000001E-3</v>
      </c>
      <c r="BE472" s="38">
        <f t="shared" si="77"/>
        <v>0</v>
      </c>
      <c r="BF472" s="68">
        <f t="shared" si="83"/>
        <v>0</v>
      </c>
      <c r="BG472" s="44">
        <f>SUM(BF$14:BF472)</f>
        <v>7</v>
      </c>
      <c r="BH472" s="11">
        <f t="shared" si="84"/>
        <v>0</v>
      </c>
      <c r="BI472" s="11">
        <f t="shared" si="85"/>
        <v>459</v>
      </c>
      <c r="BT472" s="74">
        <v>428</v>
      </c>
      <c r="BU472" s="74" t="s">
        <v>803</v>
      </c>
      <c r="BV472" s="70"/>
    </row>
    <row r="473" spans="1:7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AP473" s="68">
        <f t="shared" si="78"/>
        <v>0</v>
      </c>
      <c r="AQ473" s="68">
        <v>460</v>
      </c>
      <c r="AR473" s="41"/>
      <c r="AS473" s="42">
        <v>3</v>
      </c>
      <c r="AT473" s="43">
        <v>8.0000000000000004E-4</v>
      </c>
      <c r="AU473" s="38">
        <f t="shared" si="76"/>
        <v>0</v>
      </c>
      <c r="AV473" s="68">
        <f t="shared" si="79"/>
        <v>0</v>
      </c>
      <c r="AW473" s="44">
        <f>SUM(AV$14:AV473)</f>
        <v>0</v>
      </c>
      <c r="AX473" s="11">
        <f t="shared" si="80"/>
        <v>0</v>
      </c>
      <c r="AY473" s="11">
        <f t="shared" si="81"/>
        <v>460</v>
      </c>
      <c r="AZ473" s="11">
        <f t="shared" si="82"/>
        <v>0</v>
      </c>
      <c r="BA473" s="11">
        <v>460</v>
      </c>
      <c r="BB473" s="45"/>
      <c r="BC473" s="45">
        <v>3</v>
      </c>
      <c r="BD473" s="46">
        <v>8.0000000000000004E-4</v>
      </c>
      <c r="BE473" s="38">
        <f t="shared" si="77"/>
        <v>0</v>
      </c>
      <c r="BF473" s="68">
        <f t="shared" si="83"/>
        <v>0</v>
      </c>
      <c r="BG473" s="44">
        <f>SUM(BF$14:BF473)</f>
        <v>7</v>
      </c>
      <c r="BH473" s="11">
        <f t="shared" si="84"/>
        <v>0</v>
      </c>
      <c r="BI473" s="11">
        <f t="shared" si="85"/>
        <v>460</v>
      </c>
      <c r="BT473" s="74">
        <v>429</v>
      </c>
      <c r="BU473" s="74" t="s">
        <v>197</v>
      </c>
      <c r="BV473" s="69" t="s">
        <v>2397</v>
      </c>
    </row>
    <row r="474" spans="1: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AP474" s="68">
        <f t="shared" si="78"/>
        <v>0</v>
      </c>
      <c r="AQ474" s="68">
        <v>461</v>
      </c>
      <c r="AR474" s="41" t="s">
        <v>293</v>
      </c>
      <c r="AS474" s="42">
        <v>4</v>
      </c>
      <c r="AT474" s="43">
        <v>1.1999999999999999E-3</v>
      </c>
      <c r="AU474" s="38">
        <f t="shared" si="76"/>
        <v>0</v>
      </c>
      <c r="AV474" s="68">
        <f t="shared" si="79"/>
        <v>0</v>
      </c>
      <c r="AW474" s="44">
        <f>SUM(AV$14:AV474)</f>
        <v>0</v>
      </c>
      <c r="AX474" s="11">
        <f t="shared" si="80"/>
        <v>0</v>
      </c>
      <c r="AY474" s="11">
        <f t="shared" si="81"/>
        <v>461</v>
      </c>
      <c r="AZ474" s="11">
        <f t="shared" si="82"/>
        <v>0</v>
      </c>
      <c r="BA474" s="11">
        <v>461</v>
      </c>
      <c r="BB474" s="45" t="s">
        <v>1795</v>
      </c>
      <c r="BC474" s="45">
        <v>4</v>
      </c>
      <c r="BD474" s="46">
        <v>1.1999999999999999E-3</v>
      </c>
      <c r="BE474" s="38">
        <f t="shared" si="77"/>
        <v>0</v>
      </c>
      <c r="BF474" s="68">
        <f t="shared" si="83"/>
        <v>0</v>
      </c>
      <c r="BG474" s="44">
        <f>SUM(BF$14:BF474)</f>
        <v>7</v>
      </c>
      <c r="BH474" s="11">
        <f t="shared" si="84"/>
        <v>0</v>
      </c>
      <c r="BI474" s="11">
        <f t="shared" si="85"/>
        <v>461</v>
      </c>
      <c r="BT474" s="74">
        <v>430</v>
      </c>
      <c r="BU474" s="74" t="s">
        <v>804</v>
      </c>
      <c r="BV474" s="69" t="s">
        <v>2394</v>
      </c>
    </row>
    <row r="475" spans="1:7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AP475" s="68">
        <f t="shared" si="78"/>
        <v>0</v>
      </c>
      <c r="AQ475" s="68">
        <v>462</v>
      </c>
      <c r="AR475" s="41" t="s">
        <v>294</v>
      </c>
      <c r="AS475" s="42">
        <v>4</v>
      </c>
      <c r="AT475" s="43">
        <v>1.1999999999999999E-3</v>
      </c>
      <c r="AU475" s="38">
        <f t="shared" si="76"/>
        <v>0</v>
      </c>
      <c r="AV475" s="68">
        <f t="shared" si="79"/>
        <v>0</v>
      </c>
      <c r="AW475" s="44">
        <f>SUM(AV$14:AV475)</f>
        <v>0</v>
      </c>
      <c r="AX475" s="11">
        <f t="shared" si="80"/>
        <v>0</v>
      </c>
      <c r="AY475" s="11">
        <f t="shared" si="81"/>
        <v>462</v>
      </c>
      <c r="AZ475" s="11">
        <f t="shared" si="82"/>
        <v>0</v>
      </c>
      <c r="BA475" s="11">
        <v>462</v>
      </c>
      <c r="BB475" s="45" t="s">
        <v>1796</v>
      </c>
      <c r="BC475" s="45">
        <v>4</v>
      </c>
      <c r="BD475" s="46">
        <v>1.1999999999999999E-3</v>
      </c>
      <c r="BE475" s="38">
        <f t="shared" si="77"/>
        <v>0</v>
      </c>
      <c r="BF475" s="68">
        <f t="shared" si="83"/>
        <v>0</v>
      </c>
      <c r="BG475" s="44">
        <f>SUM(BF$14:BF475)</f>
        <v>7</v>
      </c>
      <c r="BH475" s="11">
        <f t="shared" si="84"/>
        <v>0</v>
      </c>
      <c r="BI475" s="11">
        <f t="shared" si="85"/>
        <v>462</v>
      </c>
      <c r="BT475" s="74">
        <v>431</v>
      </c>
      <c r="BU475" s="74" t="s">
        <v>805</v>
      </c>
      <c r="BV475" s="69" t="s">
        <v>2409</v>
      </c>
    </row>
    <row r="476" spans="1:7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AP476" s="68">
        <f t="shared" si="78"/>
        <v>0</v>
      </c>
      <c r="AQ476" s="68">
        <v>463</v>
      </c>
      <c r="AR476" s="41" t="s">
        <v>827</v>
      </c>
      <c r="AS476" s="42">
        <v>4</v>
      </c>
      <c r="AT476" s="43">
        <v>1.1999999999999999E-3</v>
      </c>
      <c r="AU476" s="38">
        <f t="shared" si="76"/>
        <v>0</v>
      </c>
      <c r="AV476" s="68">
        <f t="shared" si="79"/>
        <v>0</v>
      </c>
      <c r="AW476" s="44">
        <f>SUM(AV$14:AV476)</f>
        <v>0</v>
      </c>
      <c r="AX476" s="11">
        <f t="shared" si="80"/>
        <v>0</v>
      </c>
      <c r="AY476" s="11">
        <f t="shared" si="81"/>
        <v>463</v>
      </c>
      <c r="AZ476" s="11">
        <f t="shared" si="82"/>
        <v>0</v>
      </c>
      <c r="BA476" s="11">
        <v>463</v>
      </c>
      <c r="BB476" s="45" t="s">
        <v>1797</v>
      </c>
      <c r="BC476" s="45">
        <v>4</v>
      </c>
      <c r="BD476" s="46">
        <v>1.1999999999999999E-3</v>
      </c>
      <c r="BE476" s="38">
        <f t="shared" si="77"/>
        <v>0</v>
      </c>
      <c r="BF476" s="68">
        <f t="shared" si="83"/>
        <v>0</v>
      </c>
      <c r="BG476" s="44">
        <f>SUM(BF$14:BF476)</f>
        <v>7</v>
      </c>
      <c r="BH476" s="11">
        <f t="shared" si="84"/>
        <v>0</v>
      </c>
      <c r="BI476" s="11">
        <f t="shared" si="85"/>
        <v>463</v>
      </c>
      <c r="BT476" s="74">
        <v>432</v>
      </c>
      <c r="BU476" s="74" t="s">
        <v>806</v>
      </c>
      <c r="BV476" s="69" t="s">
        <v>2389</v>
      </c>
    </row>
    <row r="477" spans="1:7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AP477" s="68">
        <f t="shared" si="78"/>
        <v>0</v>
      </c>
      <c r="AQ477" s="68">
        <v>464</v>
      </c>
      <c r="AR477" s="41" t="s">
        <v>828</v>
      </c>
      <c r="AS477" s="42">
        <v>4</v>
      </c>
      <c r="AT477" s="43">
        <v>1.1999999999999999E-3</v>
      </c>
      <c r="AU477" s="38">
        <f t="shared" si="76"/>
        <v>0</v>
      </c>
      <c r="AV477" s="68">
        <f t="shared" si="79"/>
        <v>0</v>
      </c>
      <c r="AW477" s="44">
        <f>SUM(AV$14:AV477)</f>
        <v>0</v>
      </c>
      <c r="AX477" s="11">
        <f t="shared" si="80"/>
        <v>0</v>
      </c>
      <c r="AY477" s="11">
        <f t="shared" si="81"/>
        <v>464</v>
      </c>
      <c r="AZ477" s="11">
        <f t="shared" si="82"/>
        <v>0</v>
      </c>
      <c r="BA477" s="11">
        <v>464</v>
      </c>
      <c r="BB477" s="45" t="s">
        <v>1798</v>
      </c>
      <c r="BC477" s="45">
        <v>4</v>
      </c>
      <c r="BD477" s="46">
        <v>1.1999999999999999E-3</v>
      </c>
      <c r="BE477" s="38">
        <f t="shared" si="77"/>
        <v>0</v>
      </c>
      <c r="BF477" s="68">
        <f t="shared" si="83"/>
        <v>0</v>
      </c>
      <c r="BG477" s="44">
        <f>SUM(BF$14:BF477)</f>
        <v>7</v>
      </c>
      <c r="BH477" s="11">
        <f t="shared" si="84"/>
        <v>0</v>
      </c>
      <c r="BI477" s="11">
        <f t="shared" si="85"/>
        <v>464</v>
      </c>
      <c r="BT477" s="74">
        <v>433</v>
      </c>
      <c r="BU477" s="74" t="s">
        <v>807</v>
      </c>
      <c r="BV477" s="69" t="s">
        <v>2389</v>
      </c>
    </row>
    <row r="478" spans="1:7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AP478" s="68">
        <f t="shared" si="78"/>
        <v>0</v>
      </c>
      <c r="AQ478" s="68">
        <v>465</v>
      </c>
      <c r="AR478" s="41" t="s">
        <v>829</v>
      </c>
      <c r="AS478" s="42">
        <v>4</v>
      </c>
      <c r="AT478" s="43">
        <v>1.1999999999999999E-3</v>
      </c>
      <c r="AU478" s="38">
        <f t="shared" si="76"/>
        <v>0</v>
      </c>
      <c r="AV478" s="68">
        <f t="shared" si="79"/>
        <v>0</v>
      </c>
      <c r="AW478" s="44">
        <f>SUM(AV$14:AV478)</f>
        <v>0</v>
      </c>
      <c r="AX478" s="11">
        <f t="shared" si="80"/>
        <v>0</v>
      </c>
      <c r="AY478" s="11">
        <f t="shared" si="81"/>
        <v>465</v>
      </c>
      <c r="AZ478" s="11">
        <f t="shared" si="82"/>
        <v>0</v>
      </c>
      <c r="BA478" s="11">
        <v>465</v>
      </c>
      <c r="BB478" s="45" t="s">
        <v>1799</v>
      </c>
      <c r="BC478" s="45">
        <v>4</v>
      </c>
      <c r="BD478" s="46">
        <v>1.1999999999999999E-3</v>
      </c>
      <c r="BE478" s="38">
        <f t="shared" si="77"/>
        <v>0</v>
      </c>
      <c r="BF478" s="68">
        <f t="shared" si="83"/>
        <v>0</v>
      </c>
      <c r="BG478" s="44">
        <f>SUM(BF$14:BF478)</f>
        <v>7</v>
      </c>
      <c r="BH478" s="11">
        <f t="shared" si="84"/>
        <v>0</v>
      </c>
      <c r="BI478" s="11">
        <f t="shared" si="85"/>
        <v>465</v>
      </c>
      <c r="BT478" s="74">
        <v>434</v>
      </c>
      <c r="BU478" s="74" t="s">
        <v>808</v>
      </c>
      <c r="BV478" s="69" t="s">
        <v>2389</v>
      </c>
    </row>
    <row r="479" spans="1:7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AP479" s="68">
        <f t="shared" si="78"/>
        <v>0</v>
      </c>
      <c r="AQ479" s="68">
        <v>466</v>
      </c>
      <c r="AR479" s="41" t="s">
        <v>830</v>
      </c>
      <c r="AS479" s="42">
        <v>7</v>
      </c>
      <c r="AT479" s="43">
        <v>2.5000000000000001E-3</v>
      </c>
      <c r="AU479" s="38">
        <f t="shared" si="76"/>
        <v>0</v>
      </c>
      <c r="AV479" s="68">
        <f t="shared" si="79"/>
        <v>0</v>
      </c>
      <c r="AW479" s="44">
        <f>SUM(AV$14:AV479)</f>
        <v>0</v>
      </c>
      <c r="AX479" s="11">
        <f t="shared" si="80"/>
        <v>0</v>
      </c>
      <c r="AY479" s="11">
        <f t="shared" si="81"/>
        <v>466</v>
      </c>
      <c r="AZ479" s="11">
        <f t="shared" si="82"/>
        <v>0</v>
      </c>
      <c r="BA479" s="11">
        <v>466</v>
      </c>
      <c r="BB479" s="45" t="s">
        <v>1800</v>
      </c>
      <c r="BC479" s="45">
        <v>7</v>
      </c>
      <c r="BD479" s="46">
        <v>2.5000000000000001E-3</v>
      </c>
      <c r="BE479" s="38">
        <f t="shared" si="77"/>
        <v>0</v>
      </c>
      <c r="BF479" s="68">
        <f t="shared" si="83"/>
        <v>0</v>
      </c>
      <c r="BG479" s="44">
        <f>SUM(BF$14:BF479)</f>
        <v>7</v>
      </c>
      <c r="BH479" s="11">
        <f t="shared" si="84"/>
        <v>0</v>
      </c>
      <c r="BI479" s="11">
        <f t="shared" si="85"/>
        <v>466</v>
      </c>
      <c r="BT479" s="74">
        <v>435</v>
      </c>
      <c r="BU479" s="74" t="s">
        <v>809</v>
      </c>
      <c r="BV479" s="69" t="s">
        <v>2394</v>
      </c>
    </row>
    <row r="480" spans="1:7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AP480" s="68">
        <f t="shared" si="78"/>
        <v>0</v>
      </c>
      <c r="AQ480" s="68">
        <v>467</v>
      </c>
      <c r="AR480" s="41" t="s">
        <v>831</v>
      </c>
      <c r="AS480" s="42">
        <v>4</v>
      </c>
      <c r="AT480" s="43">
        <v>1.1999999999999999E-3</v>
      </c>
      <c r="AU480" s="38">
        <f t="shared" si="76"/>
        <v>0</v>
      </c>
      <c r="AV480" s="68">
        <f t="shared" si="79"/>
        <v>0</v>
      </c>
      <c r="AW480" s="44">
        <f>SUM(AV$14:AV480)</f>
        <v>0</v>
      </c>
      <c r="AX480" s="11">
        <f t="shared" si="80"/>
        <v>0</v>
      </c>
      <c r="AY480" s="11">
        <f t="shared" si="81"/>
        <v>467</v>
      </c>
      <c r="AZ480" s="11">
        <f t="shared" si="82"/>
        <v>0</v>
      </c>
      <c r="BA480" s="11">
        <v>467</v>
      </c>
      <c r="BB480" s="45" t="s">
        <v>1801</v>
      </c>
      <c r="BC480" s="45">
        <v>4</v>
      </c>
      <c r="BD480" s="46">
        <v>1.1999999999999999E-3</v>
      </c>
      <c r="BE480" s="38">
        <f t="shared" si="77"/>
        <v>0</v>
      </c>
      <c r="BF480" s="68">
        <f t="shared" si="83"/>
        <v>0</v>
      </c>
      <c r="BG480" s="44">
        <f>SUM(BF$14:BF480)</f>
        <v>7</v>
      </c>
      <c r="BH480" s="11">
        <f t="shared" si="84"/>
        <v>0</v>
      </c>
      <c r="BI480" s="11">
        <f t="shared" si="85"/>
        <v>467</v>
      </c>
      <c r="BT480" s="74">
        <v>436</v>
      </c>
      <c r="BU480" s="74" t="s">
        <v>198</v>
      </c>
      <c r="BV480" s="69" t="s">
        <v>2398</v>
      </c>
    </row>
    <row r="481" spans="1:7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AP481" s="68">
        <f t="shared" si="78"/>
        <v>0</v>
      </c>
      <c r="AQ481" s="68">
        <v>468</v>
      </c>
      <c r="AR481" s="41" t="s">
        <v>832</v>
      </c>
      <c r="AS481" s="42">
        <v>8</v>
      </c>
      <c r="AT481" s="43">
        <v>3.0000000000000001E-3</v>
      </c>
      <c r="AU481" s="38">
        <f t="shared" si="76"/>
        <v>0</v>
      </c>
      <c r="AV481" s="68">
        <f t="shared" si="79"/>
        <v>0</v>
      </c>
      <c r="AW481" s="44">
        <f>SUM(AV$14:AV481)</f>
        <v>0</v>
      </c>
      <c r="AX481" s="11">
        <f t="shared" si="80"/>
        <v>0</v>
      </c>
      <c r="AY481" s="11">
        <f t="shared" si="81"/>
        <v>468</v>
      </c>
      <c r="AZ481" s="11">
        <f t="shared" si="82"/>
        <v>0</v>
      </c>
      <c r="BA481" s="11">
        <v>468</v>
      </c>
      <c r="BB481" s="45" t="s">
        <v>1802</v>
      </c>
      <c r="BC481" s="45">
        <v>8</v>
      </c>
      <c r="BD481" s="46">
        <v>3.0000000000000001E-3</v>
      </c>
      <c r="BE481" s="38">
        <f t="shared" si="77"/>
        <v>0</v>
      </c>
      <c r="BF481" s="68">
        <f t="shared" si="83"/>
        <v>0</v>
      </c>
      <c r="BG481" s="44">
        <f>SUM(BF$14:BF481)</f>
        <v>7</v>
      </c>
      <c r="BH481" s="11">
        <f t="shared" si="84"/>
        <v>0</v>
      </c>
      <c r="BI481" s="11">
        <f t="shared" si="85"/>
        <v>468</v>
      </c>
      <c r="BT481" s="74">
        <v>437</v>
      </c>
      <c r="BU481" s="74" t="s">
        <v>810</v>
      </c>
      <c r="BV481" s="69" t="s">
        <v>2398</v>
      </c>
    </row>
    <row r="482" spans="1:7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AP482" s="68">
        <f t="shared" si="78"/>
        <v>0</v>
      </c>
      <c r="AQ482" s="68">
        <v>469</v>
      </c>
      <c r="AR482" s="41" t="s">
        <v>295</v>
      </c>
      <c r="AS482" s="42">
        <v>3</v>
      </c>
      <c r="AT482" s="43">
        <v>8.0000000000000004E-4</v>
      </c>
      <c r="AU482" s="38">
        <f t="shared" si="76"/>
        <v>0</v>
      </c>
      <c r="AV482" s="68">
        <f t="shared" si="79"/>
        <v>0</v>
      </c>
      <c r="AW482" s="44">
        <f>SUM(AV$14:AV482)</f>
        <v>0</v>
      </c>
      <c r="AX482" s="11">
        <f t="shared" si="80"/>
        <v>0</v>
      </c>
      <c r="AY482" s="11">
        <f t="shared" si="81"/>
        <v>469</v>
      </c>
      <c r="AZ482" s="11">
        <f t="shared" si="82"/>
        <v>0</v>
      </c>
      <c r="BA482" s="11">
        <v>469</v>
      </c>
      <c r="BB482" s="45" t="s">
        <v>1803</v>
      </c>
      <c r="BC482" s="45">
        <v>3</v>
      </c>
      <c r="BD482" s="46">
        <v>8.0000000000000004E-4</v>
      </c>
      <c r="BE482" s="38">
        <f t="shared" si="77"/>
        <v>0</v>
      </c>
      <c r="BF482" s="68">
        <f t="shared" si="83"/>
        <v>0</v>
      </c>
      <c r="BG482" s="44">
        <f>SUM(BF$14:BF482)</f>
        <v>7</v>
      </c>
      <c r="BH482" s="11">
        <f t="shared" si="84"/>
        <v>0</v>
      </c>
      <c r="BI482" s="11">
        <f t="shared" si="85"/>
        <v>469</v>
      </c>
      <c r="BT482" s="74">
        <v>438</v>
      </c>
      <c r="BU482" s="74" t="s">
        <v>199</v>
      </c>
      <c r="BV482" s="69" t="s">
        <v>2394</v>
      </c>
    </row>
    <row r="483" spans="1:7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AP483" s="68">
        <f t="shared" si="78"/>
        <v>0</v>
      </c>
      <c r="AQ483" s="68">
        <v>470</v>
      </c>
      <c r="AR483" s="41" t="s">
        <v>833</v>
      </c>
      <c r="AS483" s="42">
        <v>5</v>
      </c>
      <c r="AT483" s="43">
        <v>1.6000000000000001E-3</v>
      </c>
      <c r="AU483" s="38">
        <f t="shared" si="76"/>
        <v>0</v>
      </c>
      <c r="AV483" s="68">
        <f t="shared" si="79"/>
        <v>0</v>
      </c>
      <c r="AW483" s="44">
        <f>SUM(AV$14:AV483)</f>
        <v>0</v>
      </c>
      <c r="AX483" s="11">
        <f t="shared" si="80"/>
        <v>0</v>
      </c>
      <c r="AY483" s="11">
        <f t="shared" si="81"/>
        <v>470</v>
      </c>
      <c r="AZ483" s="11">
        <f t="shared" si="82"/>
        <v>0</v>
      </c>
      <c r="BA483" s="11">
        <v>470</v>
      </c>
      <c r="BB483" s="45" t="s">
        <v>1804</v>
      </c>
      <c r="BC483" s="45">
        <v>5</v>
      </c>
      <c r="BD483" s="46">
        <v>1.6000000000000001E-3</v>
      </c>
      <c r="BE483" s="38">
        <f t="shared" si="77"/>
        <v>0</v>
      </c>
      <c r="BF483" s="68">
        <f t="shared" si="83"/>
        <v>0</v>
      </c>
      <c r="BG483" s="44">
        <f>SUM(BF$14:BF483)</f>
        <v>7</v>
      </c>
      <c r="BH483" s="11">
        <f t="shared" si="84"/>
        <v>0</v>
      </c>
      <c r="BI483" s="11">
        <f t="shared" si="85"/>
        <v>470</v>
      </c>
      <c r="BT483" s="74">
        <v>439</v>
      </c>
      <c r="BU483" s="74" t="s">
        <v>811</v>
      </c>
      <c r="BV483" s="69" t="s">
        <v>2398</v>
      </c>
    </row>
    <row r="484" spans="1:7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AP484" s="68">
        <f t="shared" si="78"/>
        <v>0</v>
      </c>
      <c r="AQ484" s="68">
        <v>471</v>
      </c>
      <c r="AR484" s="41" t="s">
        <v>296</v>
      </c>
      <c r="AS484" s="42">
        <v>6</v>
      </c>
      <c r="AT484" s="43">
        <v>2E-3</v>
      </c>
      <c r="AU484" s="38">
        <f t="shared" si="76"/>
        <v>0</v>
      </c>
      <c r="AV484" s="68">
        <f t="shared" si="79"/>
        <v>0</v>
      </c>
      <c r="AW484" s="44">
        <f>SUM(AV$14:AV484)</f>
        <v>0</v>
      </c>
      <c r="AX484" s="11">
        <f t="shared" si="80"/>
        <v>0</v>
      </c>
      <c r="AY484" s="11">
        <f t="shared" si="81"/>
        <v>471</v>
      </c>
      <c r="AZ484" s="11">
        <f t="shared" si="82"/>
        <v>0</v>
      </c>
      <c r="BA484" s="11">
        <v>471</v>
      </c>
      <c r="BB484" s="45" t="s">
        <v>1805</v>
      </c>
      <c r="BC484" s="45">
        <v>6</v>
      </c>
      <c r="BD484" s="46">
        <v>2E-3</v>
      </c>
      <c r="BE484" s="38">
        <f t="shared" si="77"/>
        <v>0</v>
      </c>
      <c r="BF484" s="68">
        <f t="shared" si="83"/>
        <v>0</v>
      </c>
      <c r="BG484" s="44">
        <f>SUM(BF$14:BF484)</f>
        <v>7</v>
      </c>
      <c r="BH484" s="11">
        <f t="shared" si="84"/>
        <v>0</v>
      </c>
      <c r="BI484" s="11">
        <f t="shared" si="85"/>
        <v>471</v>
      </c>
      <c r="BT484" s="74">
        <v>440</v>
      </c>
      <c r="BU484" s="74" t="s">
        <v>812</v>
      </c>
      <c r="BV484" s="69" t="s">
        <v>2389</v>
      </c>
    </row>
    <row r="485" spans="1:7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AP485" s="68">
        <f t="shared" si="78"/>
        <v>0</v>
      </c>
      <c r="AQ485" s="68">
        <v>472</v>
      </c>
      <c r="AR485" s="41" t="s">
        <v>834</v>
      </c>
      <c r="AS485" s="42">
        <v>3</v>
      </c>
      <c r="AT485" s="43">
        <v>8.0000000000000004E-4</v>
      </c>
      <c r="AU485" s="38">
        <f t="shared" si="76"/>
        <v>0</v>
      </c>
      <c r="AV485" s="68">
        <f t="shared" si="79"/>
        <v>0</v>
      </c>
      <c r="AW485" s="44">
        <f>SUM(AV$14:AV485)</f>
        <v>0</v>
      </c>
      <c r="AX485" s="11">
        <f t="shared" si="80"/>
        <v>0</v>
      </c>
      <c r="AY485" s="11">
        <f t="shared" si="81"/>
        <v>472</v>
      </c>
      <c r="AZ485" s="11">
        <f t="shared" si="82"/>
        <v>0</v>
      </c>
      <c r="BA485" s="11">
        <v>472</v>
      </c>
      <c r="BB485" s="45" t="s">
        <v>1806</v>
      </c>
      <c r="BC485" s="45">
        <v>3</v>
      </c>
      <c r="BD485" s="46">
        <v>8.0000000000000004E-4</v>
      </c>
      <c r="BE485" s="38">
        <f t="shared" si="77"/>
        <v>0</v>
      </c>
      <c r="BF485" s="68">
        <f t="shared" si="83"/>
        <v>0</v>
      </c>
      <c r="BG485" s="44">
        <f>SUM(BF$14:BF485)</f>
        <v>7</v>
      </c>
      <c r="BH485" s="11">
        <f t="shared" si="84"/>
        <v>0</v>
      </c>
      <c r="BI485" s="11">
        <f t="shared" si="85"/>
        <v>472</v>
      </c>
      <c r="BT485" s="74">
        <v>441</v>
      </c>
      <c r="BU485" s="74" t="s">
        <v>813</v>
      </c>
      <c r="BV485" s="69" t="s">
        <v>2389</v>
      </c>
    </row>
    <row r="486" spans="1:7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AP486" s="68">
        <f t="shared" si="78"/>
        <v>0</v>
      </c>
      <c r="AQ486" s="68">
        <v>473</v>
      </c>
      <c r="AR486" s="41" t="s">
        <v>835</v>
      </c>
      <c r="AS486" s="42">
        <v>3</v>
      </c>
      <c r="AT486" s="43">
        <v>8.0000000000000004E-4</v>
      </c>
      <c r="AU486" s="38">
        <f t="shared" si="76"/>
        <v>0</v>
      </c>
      <c r="AV486" s="68">
        <f t="shared" si="79"/>
        <v>0</v>
      </c>
      <c r="AW486" s="44">
        <f>SUM(AV$14:AV486)</f>
        <v>0</v>
      </c>
      <c r="AX486" s="11">
        <f t="shared" si="80"/>
        <v>0</v>
      </c>
      <c r="AY486" s="11">
        <f t="shared" si="81"/>
        <v>473</v>
      </c>
      <c r="AZ486" s="11">
        <f t="shared" si="82"/>
        <v>0</v>
      </c>
      <c r="BA486" s="11">
        <v>473</v>
      </c>
      <c r="BB486" s="45" t="s">
        <v>1807</v>
      </c>
      <c r="BC486" s="45">
        <v>3</v>
      </c>
      <c r="BD486" s="46">
        <v>8.0000000000000004E-4</v>
      </c>
      <c r="BE486" s="38">
        <f t="shared" si="77"/>
        <v>0</v>
      </c>
      <c r="BF486" s="68">
        <f t="shared" si="83"/>
        <v>0</v>
      </c>
      <c r="BG486" s="44">
        <f>SUM(BF$14:BF486)</f>
        <v>7</v>
      </c>
      <c r="BH486" s="11">
        <f t="shared" si="84"/>
        <v>0</v>
      </c>
      <c r="BI486" s="11">
        <f t="shared" si="85"/>
        <v>473</v>
      </c>
      <c r="BT486" s="74">
        <v>442</v>
      </c>
      <c r="BU486" s="74" t="s">
        <v>200</v>
      </c>
      <c r="BV486" s="69" t="s">
        <v>2409</v>
      </c>
    </row>
    <row r="487" spans="1:7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AP487" s="68">
        <f t="shared" si="78"/>
        <v>0</v>
      </c>
      <c r="AQ487" s="68">
        <v>474</v>
      </c>
      <c r="AR487" s="41" t="s">
        <v>836</v>
      </c>
      <c r="AS487" s="42">
        <v>5</v>
      </c>
      <c r="AT487" s="43">
        <v>1.6000000000000001E-3</v>
      </c>
      <c r="AU487" s="38">
        <f t="shared" si="76"/>
        <v>0</v>
      </c>
      <c r="AV487" s="68">
        <f t="shared" si="79"/>
        <v>0</v>
      </c>
      <c r="AW487" s="44">
        <f>SUM(AV$14:AV487)</f>
        <v>0</v>
      </c>
      <c r="AX487" s="11">
        <f t="shared" si="80"/>
        <v>0</v>
      </c>
      <c r="AY487" s="11">
        <f t="shared" si="81"/>
        <v>474</v>
      </c>
      <c r="AZ487" s="11">
        <f t="shared" si="82"/>
        <v>0</v>
      </c>
      <c r="BA487" s="11">
        <v>474</v>
      </c>
      <c r="BB487" s="45" t="s">
        <v>1808</v>
      </c>
      <c r="BC487" s="45">
        <v>5</v>
      </c>
      <c r="BD487" s="46">
        <v>1.6000000000000001E-3</v>
      </c>
      <c r="BE487" s="38">
        <f t="shared" si="77"/>
        <v>0</v>
      </c>
      <c r="BF487" s="68">
        <f t="shared" si="83"/>
        <v>0</v>
      </c>
      <c r="BG487" s="44">
        <f>SUM(BF$14:BF487)</f>
        <v>7</v>
      </c>
      <c r="BH487" s="11">
        <f t="shared" si="84"/>
        <v>0</v>
      </c>
      <c r="BI487" s="11">
        <f t="shared" si="85"/>
        <v>474</v>
      </c>
      <c r="BT487" s="74">
        <v>443</v>
      </c>
      <c r="BU487" s="74" t="s">
        <v>814</v>
      </c>
      <c r="BV487" s="69" t="s">
        <v>2398</v>
      </c>
    </row>
    <row r="488" spans="1:7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AP488" s="68">
        <f t="shared" si="78"/>
        <v>0</v>
      </c>
      <c r="AQ488" s="68">
        <v>475</v>
      </c>
      <c r="AR488" s="41" t="s">
        <v>837</v>
      </c>
      <c r="AS488" s="42">
        <v>5</v>
      </c>
      <c r="AT488" s="43">
        <v>1.6000000000000001E-3</v>
      </c>
      <c r="AU488" s="38">
        <f t="shared" si="76"/>
        <v>0</v>
      </c>
      <c r="AV488" s="68">
        <f t="shared" si="79"/>
        <v>0</v>
      </c>
      <c r="AW488" s="44">
        <f>SUM(AV$14:AV488)</f>
        <v>0</v>
      </c>
      <c r="AX488" s="11">
        <f t="shared" si="80"/>
        <v>0</v>
      </c>
      <c r="AY488" s="11">
        <f t="shared" si="81"/>
        <v>475</v>
      </c>
      <c r="AZ488" s="11">
        <f t="shared" si="82"/>
        <v>0</v>
      </c>
      <c r="BA488" s="11">
        <v>475</v>
      </c>
      <c r="BB488" s="45" t="s">
        <v>1809</v>
      </c>
      <c r="BC488" s="45">
        <v>5</v>
      </c>
      <c r="BD488" s="46">
        <v>1.6000000000000001E-3</v>
      </c>
      <c r="BE488" s="38">
        <f t="shared" si="77"/>
        <v>0</v>
      </c>
      <c r="BF488" s="68">
        <f t="shared" si="83"/>
        <v>0</v>
      </c>
      <c r="BG488" s="44">
        <f>SUM(BF$14:BF488)</f>
        <v>7</v>
      </c>
      <c r="BH488" s="11">
        <f t="shared" si="84"/>
        <v>0</v>
      </c>
      <c r="BI488" s="11">
        <f t="shared" si="85"/>
        <v>475</v>
      </c>
      <c r="BT488" s="74">
        <v>444</v>
      </c>
      <c r="BU488" s="74" t="s">
        <v>815</v>
      </c>
      <c r="BV488" s="69" t="s">
        <v>2409</v>
      </c>
    </row>
    <row r="489" spans="1:7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AP489" s="68">
        <f t="shared" si="78"/>
        <v>0</v>
      </c>
      <c r="AQ489" s="68">
        <v>476</v>
      </c>
      <c r="AR489" s="41" t="s">
        <v>838</v>
      </c>
      <c r="AS489" s="42">
        <v>6</v>
      </c>
      <c r="AT489" s="43">
        <v>2E-3</v>
      </c>
      <c r="AU489" s="38">
        <f t="shared" si="76"/>
        <v>0</v>
      </c>
      <c r="AV489" s="68">
        <f t="shared" si="79"/>
        <v>0</v>
      </c>
      <c r="AW489" s="44">
        <f>SUM(AV$14:AV489)</f>
        <v>0</v>
      </c>
      <c r="AX489" s="11">
        <f t="shared" si="80"/>
        <v>0</v>
      </c>
      <c r="AY489" s="11">
        <f t="shared" si="81"/>
        <v>476</v>
      </c>
      <c r="AZ489" s="11">
        <f t="shared" si="82"/>
        <v>0</v>
      </c>
      <c r="BA489" s="11">
        <v>476</v>
      </c>
      <c r="BB489" s="45" t="s">
        <v>1810</v>
      </c>
      <c r="BC489" s="45">
        <v>6</v>
      </c>
      <c r="BD489" s="46">
        <v>2E-3</v>
      </c>
      <c r="BE489" s="38">
        <f t="shared" si="77"/>
        <v>0</v>
      </c>
      <c r="BF489" s="68">
        <f t="shared" si="83"/>
        <v>0</v>
      </c>
      <c r="BG489" s="44">
        <f>SUM(BF$14:BF489)</f>
        <v>7</v>
      </c>
      <c r="BH489" s="11">
        <f t="shared" si="84"/>
        <v>0</v>
      </c>
      <c r="BI489" s="11">
        <f t="shared" si="85"/>
        <v>476</v>
      </c>
      <c r="BT489" s="74">
        <v>445</v>
      </c>
      <c r="BU489" s="74" t="s">
        <v>816</v>
      </c>
      <c r="BV489" s="69" t="s">
        <v>2398</v>
      </c>
    </row>
    <row r="490" spans="1:7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AP490" s="68">
        <f t="shared" si="78"/>
        <v>0</v>
      </c>
      <c r="AQ490" s="68">
        <v>477</v>
      </c>
      <c r="AR490" s="41" t="s">
        <v>2423</v>
      </c>
      <c r="AS490" s="42">
        <v>5</v>
      </c>
      <c r="AT490" s="43">
        <v>1.6000000000000001E-3</v>
      </c>
      <c r="AU490" s="38">
        <f t="shared" si="76"/>
        <v>0</v>
      </c>
      <c r="AV490" s="68">
        <f t="shared" si="79"/>
        <v>0</v>
      </c>
      <c r="AW490" s="44">
        <f>SUM(AV$14:AV490)</f>
        <v>0</v>
      </c>
      <c r="AX490" s="11">
        <f t="shared" si="80"/>
        <v>0</v>
      </c>
      <c r="AY490" s="11">
        <f t="shared" si="81"/>
        <v>477</v>
      </c>
      <c r="AZ490" s="11">
        <f t="shared" si="82"/>
        <v>0</v>
      </c>
      <c r="BA490" s="11">
        <v>477</v>
      </c>
      <c r="BB490" s="45" t="s">
        <v>2424</v>
      </c>
      <c r="BC490" s="45">
        <v>5</v>
      </c>
      <c r="BD490" s="46">
        <v>1.6000000000000001E-3</v>
      </c>
      <c r="BE490" s="38">
        <f t="shared" si="77"/>
        <v>0</v>
      </c>
      <c r="BF490" s="68">
        <f t="shared" si="83"/>
        <v>0</v>
      </c>
      <c r="BG490" s="44">
        <f>SUM(BF$14:BF490)</f>
        <v>7</v>
      </c>
      <c r="BH490" s="11">
        <f t="shared" si="84"/>
        <v>0</v>
      </c>
      <c r="BI490" s="11">
        <f t="shared" si="85"/>
        <v>477</v>
      </c>
      <c r="BT490" s="74">
        <v>446</v>
      </c>
      <c r="BU490" s="74" t="s">
        <v>201</v>
      </c>
      <c r="BV490" s="69" t="s">
        <v>2398</v>
      </c>
    </row>
    <row r="491" spans="1:7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AP491" s="68">
        <f t="shared" si="78"/>
        <v>0</v>
      </c>
      <c r="AQ491" s="68">
        <v>478</v>
      </c>
      <c r="AR491" s="41" t="s">
        <v>839</v>
      </c>
      <c r="AS491" s="42">
        <v>6</v>
      </c>
      <c r="AT491" s="43">
        <v>2E-3</v>
      </c>
      <c r="AU491" s="38">
        <f t="shared" si="76"/>
        <v>0</v>
      </c>
      <c r="AV491" s="68">
        <f t="shared" si="79"/>
        <v>0</v>
      </c>
      <c r="AW491" s="44">
        <f>SUM(AV$14:AV491)</f>
        <v>0</v>
      </c>
      <c r="AX491" s="11">
        <f t="shared" si="80"/>
        <v>0</v>
      </c>
      <c r="AY491" s="11">
        <f t="shared" si="81"/>
        <v>478</v>
      </c>
      <c r="AZ491" s="11">
        <f t="shared" si="82"/>
        <v>0</v>
      </c>
      <c r="BA491" s="11">
        <v>478</v>
      </c>
      <c r="BB491" s="45" t="s">
        <v>1811</v>
      </c>
      <c r="BC491" s="45">
        <v>6</v>
      </c>
      <c r="BD491" s="46">
        <v>2E-3</v>
      </c>
      <c r="BE491" s="38">
        <f t="shared" si="77"/>
        <v>0</v>
      </c>
      <c r="BF491" s="68">
        <f t="shared" si="83"/>
        <v>0</v>
      </c>
      <c r="BG491" s="44">
        <f>SUM(BF$14:BF491)</f>
        <v>7</v>
      </c>
      <c r="BH491" s="11">
        <f t="shared" si="84"/>
        <v>0</v>
      </c>
      <c r="BI491" s="11">
        <f t="shared" si="85"/>
        <v>478</v>
      </c>
      <c r="BT491" s="74">
        <v>447</v>
      </c>
      <c r="BU491" s="74" t="s">
        <v>202</v>
      </c>
      <c r="BV491" s="69" t="s">
        <v>2394</v>
      </c>
    </row>
    <row r="492" spans="1:7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AP492" s="68">
        <f t="shared" si="78"/>
        <v>0</v>
      </c>
      <c r="AQ492" s="68">
        <v>479</v>
      </c>
      <c r="AR492" s="41" t="s">
        <v>840</v>
      </c>
      <c r="AS492" s="42">
        <v>3</v>
      </c>
      <c r="AT492" s="43">
        <v>8.0000000000000004E-4</v>
      </c>
      <c r="AU492" s="38">
        <f t="shared" si="76"/>
        <v>0</v>
      </c>
      <c r="AV492" s="68">
        <f t="shared" si="79"/>
        <v>0</v>
      </c>
      <c r="AW492" s="44">
        <f>SUM(AV$14:AV492)</f>
        <v>0</v>
      </c>
      <c r="AX492" s="11">
        <f t="shared" si="80"/>
        <v>0</v>
      </c>
      <c r="AY492" s="11">
        <f t="shared" si="81"/>
        <v>479</v>
      </c>
      <c r="AZ492" s="11">
        <f t="shared" si="82"/>
        <v>0</v>
      </c>
      <c r="BA492" s="11">
        <v>479</v>
      </c>
      <c r="BB492" s="45" t="s">
        <v>1812</v>
      </c>
      <c r="BC492" s="45">
        <v>3</v>
      </c>
      <c r="BD492" s="46">
        <v>8.0000000000000004E-4</v>
      </c>
      <c r="BE492" s="38">
        <f t="shared" si="77"/>
        <v>0</v>
      </c>
      <c r="BF492" s="68">
        <f t="shared" si="83"/>
        <v>0</v>
      </c>
      <c r="BG492" s="44">
        <f>SUM(BF$14:BF492)</f>
        <v>7</v>
      </c>
      <c r="BH492" s="11">
        <f t="shared" si="84"/>
        <v>0</v>
      </c>
      <c r="BI492" s="11">
        <f t="shared" si="85"/>
        <v>479</v>
      </c>
      <c r="BT492" s="74">
        <v>448</v>
      </c>
      <c r="BU492" s="74" t="s">
        <v>817</v>
      </c>
      <c r="BV492" s="69" t="s">
        <v>2398</v>
      </c>
    </row>
    <row r="493" spans="1:7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AP493" s="68">
        <f t="shared" si="78"/>
        <v>0</v>
      </c>
      <c r="AQ493" s="68">
        <v>480</v>
      </c>
      <c r="AR493" s="41" t="s">
        <v>841</v>
      </c>
      <c r="AS493" s="42">
        <v>3</v>
      </c>
      <c r="AT493" s="43">
        <v>8.0000000000000004E-4</v>
      </c>
      <c r="AU493" s="38">
        <f t="shared" si="76"/>
        <v>0</v>
      </c>
      <c r="AV493" s="68">
        <f t="shared" si="79"/>
        <v>0</v>
      </c>
      <c r="AW493" s="44">
        <f>SUM(AV$14:AV493)</f>
        <v>0</v>
      </c>
      <c r="AX493" s="11">
        <f t="shared" si="80"/>
        <v>0</v>
      </c>
      <c r="AY493" s="11">
        <f t="shared" si="81"/>
        <v>480</v>
      </c>
      <c r="AZ493" s="11">
        <f t="shared" si="82"/>
        <v>0</v>
      </c>
      <c r="BA493" s="11">
        <v>480</v>
      </c>
      <c r="BB493" s="45" t="s">
        <v>1813</v>
      </c>
      <c r="BC493" s="45">
        <v>3</v>
      </c>
      <c r="BD493" s="46">
        <v>8.0000000000000004E-4</v>
      </c>
      <c r="BE493" s="38">
        <f t="shared" si="77"/>
        <v>0</v>
      </c>
      <c r="BF493" s="68">
        <f t="shared" si="83"/>
        <v>0</v>
      </c>
      <c r="BG493" s="44">
        <f>SUM(BF$14:BF493)</f>
        <v>7</v>
      </c>
      <c r="BH493" s="11">
        <f t="shared" si="84"/>
        <v>0</v>
      </c>
      <c r="BI493" s="11">
        <f t="shared" si="85"/>
        <v>480</v>
      </c>
      <c r="BT493" s="74">
        <v>449</v>
      </c>
      <c r="BU493" s="74" t="s">
        <v>818</v>
      </c>
      <c r="BV493" s="69" t="s">
        <v>2398</v>
      </c>
    </row>
    <row r="494" spans="1:7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AP494" s="68">
        <f t="shared" si="78"/>
        <v>0</v>
      </c>
      <c r="AQ494" s="68">
        <v>481</v>
      </c>
      <c r="AR494" s="41" t="s">
        <v>842</v>
      </c>
      <c r="AS494" s="42">
        <v>7</v>
      </c>
      <c r="AT494" s="43">
        <v>2.5000000000000001E-3</v>
      </c>
      <c r="AU494" s="38">
        <f t="shared" si="76"/>
        <v>0</v>
      </c>
      <c r="AV494" s="68">
        <f t="shared" si="79"/>
        <v>0</v>
      </c>
      <c r="AW494" s="44">
        <f>SUM(AV$14:AV494)</f>
        <v>0</v>
      </c>
      <c r="AX494" s="11">
        <f t="shared" si="80"/>
        <v>0</v>
      </c>
      <c r="AY494" s="11">
        <f t="shared" si="81"/>
        <v>481</v>
      </c>
      <c r="AZ494" s="11">
        <f t="shared" si="82"/>
        <v>0</v>
      </c>
      <c r="BA494" s="11">
        <v>481</v>
      </c>
      <c r="BB494" s="45" t="s">
        <v>1814</v>
      </c>
      <c r="BC494" s="45">
        <v>7</v>
      </c>
      <c r="BD494" s="46">
        <v>2.5000000000000001E-3</v>
      </c>
      <c r="BE494" s="38">
        <f t="shared" si="77"/>
        <v>0</v>
      </c>
      <c r="BF494" s="68">
        <f t="shared" si="83"/>
        <v>0</v>
      </c>
      <c r="BG494" s="44">
        <f>SUM(BF$14:BF494)</f>
        <v>7</v>
      </c>
      <c r="BH494" s="11">
        <f t="shared" si="84"/>
        <v>0</v>
      </c>
      <c r="BI494" s="11">
        <f t="shared" si="85"/>
        <v>481</v>
      </c>
      <c r="BT494" s="74">
        <v>450</v>
      </c>
      <c r="BU494" s="74" t="s">
        <v>203</v>
      </c>
      <c r="BV494" s="70"/>
    </row>
    <row r="495" spans="1:7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AP495" s="68">
        <f t="shared" si="78"/>
        <v>0</v>
      </c>
      <c r="AQ495" s="68">
        <v>482</v>
      </c>
      <c r="AR495" s="41" t="s">
        <v>843</v>
      </c>
      <c r="AS495" s="42">
        <v>6</v>
      </c>
      <c r="AT495" s="43">
        <v>2E-3</v>
      </c>
      <c r="AU495" s="38">
        <f t="shared" si="76"/>
        <v>0</v>
      </c>
      <c r="AV495" s="68">
        <f t="shared" si="79"/>
        <v>0</v>
      </c>
      <c r="AW495" s="44">
        <f>SUM(AV$14:AV495)</f>
        <v>0</v>
      </c>
      <c r="AX495" s="11">
        <f t="shared" si="80"/>
        <v>0</v>
      </c>
      <c r="AY495" s="11">
        <f t="shared" si="81"/>
        <v>482</v>
      </c>
      <c r="AZ495" s="11">
        <f t="shared" si="82"/>
        <v>0</v>
      </c>
      <c r="BA495" s="11">
        <v>482</v>
      </c>
      <c r="BB495" s="45" t="s">
        <v>1815</v>
      </c>
      <c r="BC495" s="45">
        <v>6</v>
      </c>
      <c r="BD495" s="46">
        <v>2E-3</v>
      </c>
      <c r="BE495" s="38">
        <f t="shared" si="77"/>
        <v>0</v>
      </c>
      <c r="BF495" s="68">
        <f t="shared" si="83"/>
        <v>0</v>
      </c>
      <c r="BG495" s="44">
        <f>SUM(BF$14:BF495)</f>
        <v>7</v>
      </c>
      <c r="BH495" s="11">
        <f t="shared" si="84"/>
        <v>0</v>
      </c>
      <c r="BI495" s="11">
        <f t="shared" si="85"/>
        <v>482</v>
      </c>
      <c r="BT495" s="74">
        <v>451</v>
      </c>
      <c r="BU495" s="74" t="s">
        <v>819</v>
      </c>
      <c r="BV495" s="70"/>
    </row>
    <row r="496" spans="1:7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AP496" s="68">
        <f t="shared" si="78"/>
        <v>0</v>
      </c>
      <c r="AQ496" s="68">
        <v>483</v>
      </c>
      <c r="AR496" s="41" t="s">
        <v>844</v>
      </c>
      <c r="AS496" s="42">
        <v>4</v>
      </c>
      <c r="AT496" s="43">
        <v>1.1999999999999999E-3</v>
      </c>
      <c r="AU496" s="38">
        <f t="shared" si="76"/>
        <v>0</v>
      </c>
      <c r="AV496" s="68">
        <f t="shared" si="79"/>
        <v>0</v>
      </c>
      <c r="AW496" s="44">
        <f>SUM(AV$14:AV496)</f>
        <v>0</v>
      </c>
      <c r="AX496" s="11">
        <f t="shared" si="80"/>
        <v>0</v>
      </c>
      <c r="AY496" s="11">
        <f t="shared" si="81"/>
        <v>483</v>
      </c>
      <c r="AZ496" s="11">
        <f t="shared" si="82"/>
        <v>0</v>
      </c>
      <c r="BA496" s="11">
        <v>483</v>
      </c>
      <c r="BB496" s="45" t="s">
        <v>1816</v>
      </c>
      <c r="BC496" s="45">
        <v>4</v>
      </c>
      <c r="BD496" s="46">
        <v>1.1999999999999999E-3</v>
      </c>
      <c r="BE496" s="38">
        <f t="shared" si="77"/>
        <v>0</v>
      </c>
      <c r="BF496" s="68">
        <f t="shared" si="83"/>
        <v>0</v>
      </c>
      <c r="BG496" s="44">
        <f>SUM(BF$14:BF496)</f>
        <v>7</v>
      </c>
      <c r="BH496" s="11">
        <f t="shared" si="84"/>
        <v>0</v>
      </c>
      <c r="BI496" s="11">
        <f t="shared" si="85"/>
        <v>483</v>
      </c>
      <c r="BT496" s="74">
        <v>452</v>
      </c>
      <c r="BU496" s="74" t="s">
        <v>185</v>
      </c>
      <c r="BV496" s="69" t="s">
        <v>2398</v>
      </c>
    </row>
    <row r="497" spans="1:7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AP497" s="68">
        <f t="shared" si="78"/>
        <v>0</v>
      </c>
      <c r="AQ497" s="68">
        <v>484</v>
      </c>
      <c r="AR497" s="41" t="s">
        <v>845</v>
      </c>
      <c r="AS497" s="42">
        <v>5</v>
      </c>
      <c r="AT497" s="43">
        <v>1.6000000000000001E-3</v>
      </c>
      <c r="AU497" s="38">
        <f t="shared" si="76"/>
        <v>0</v>
      </c>
      <c r="AV497" s="68">
        <f t="shared" si="79"/>
        <v>0</v>
      </c>
      <c r="AW497" s="44">
        <f>SUM(AV$14:AV497)</f>
        <v>0</v>
      </c>
      <c r="AX497" s="11">
        <f t="shared" si="80"/>
        <v>0</v>
      </c>
      <c r="AY497" s="11">
        <f t="shared" si="81"/>
        <v>484</v>
      </c>
      <c r="AZ497" s="11">
        <f t="shared" si="82"/>
        <v>0</v>
      </c>
      <c r="BA497" s="11">
        <v>484</v>
      </c>
      <c r="BB497" s="45" t="s">
        <v>1817</v>
      </c>
      <c r="BC497" s="45">
        <v>5</v>
      </c>
      <c r="BD497" s="46">
        <v>1.6000000000000001E-3</v>
      </c>
      <c r="BE497" s="38">
        <f t="shared" si="77"/>
        <v>0</v>
      </c>
      <c r="BF497" s="68">
        <f t="shared" si="83"/>
        <v>0</v>
      </c>
      <c r="BG497" s="44">
        <f>SUM(BF$14:BF497)</f>
        <v>7</v>
      </c>
      <c r="BH497" s="11">
        <f t="shared" si="84"/>
        <v>0</v>
      </c>
      <c r="BI497" s="11">
        <f t="shared" si="85"/>
        <v>484</v>
      </c>
      <c r="BT497" s="74">
        <v>453</v>
      </c>
      <c r="BU497" s="74" t="s">
        <v>820</v>
      </c>
      <c r="BV497" s="69" t="s">
        <v>2398</v>
      </c>
    </row>
    <row r="498" spans="1:7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AP498" s="68">
        <f t="shared" si="78"/>
        <v>0</v>
      </c>
      <c r="AQ498" s="68">
        <v>485</v>
      </c>
      <c r="AR498" s="41" t="s">
        <v>846</v>
      </c>
      <c r="AS498" s="42">
        <v>5</v>
      </c>
      <c r="AT498" s="43">
        <v>1.6000000000000001E-3</v>
      </c>
      <c r="AU498" s="38">
        <f t="shared" si="76"/>
        <v>0</v>
      </c>
      <c r="AV498" s="68">
        <f t="shared" si="79"/>
        <v>0</v>
      </c>
      <c r="AW498" s="44">
        <f>SUM(AV$14:AV498)</f>
        <v>0</v>
      </c>
      <c r="AX498" s="11">
        <f t="shared" si="80"/>
        <v>0</v>
      </c>
      <c r="AY498" s="11">
        <f t="shared" si="81"/>
        <v>485</v>
      </c>
      <c r="AZ498" s="11">
        <f t="shared" si="82"/>
        <v>0</v>
      </c>
      <c r="BA498" s="11">
        <v>485</v>
      </c>
      <c r="BB498" s="45" t="s">
        <v>1818</v>
      </c>
      <c r="BC498" s="45">
        <v>5</v>
      </c>
      <c r="BD498" s="46">
        <v>1.6000000000000001E-3</v>
      </c>
      <c r="BE498" s="38">
        <f t="shared" si="77"/>
        <v>0</v>
      </c>
      <c r="BF498" s="68">
        <f t="shared" si="83"/>
        <v>0</v>
      </c>
      <c r="BG498" s="44">
        <f>SUM(BF$14:BF498)</f>
        <v>7</v>
      </c>
      <c r="BH498" s="11">
        <f t="shared" si="84"/>
        <v>0</v>
      </c>
      <c r="BI498" s="11">
        <f t="shared" si="85"/>
        <v>485</v>
      </c>
      <c r="BT498" s="74">
        <v>454</v>
      </c>
      <c r="BU498" s="74" t="s">
        <v>821</v>
      </c>
      <c r="BV498" s="69" t="s">
        <v>2398</v>
      </c>
    </row>
    <row r="499" spans="1:7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AP499" s="68">
        <f t="shared" si="78"/>
        <v>0</v>
      </c>
      <c r="AQ499" s="68">
        <v>486</v>
      </c>
      <c r="AR499" s="41" t="s">
        <v>847</v>
      </c>
      <c r="AS499" s="42">
        <v>4</v>
      </c>
      <c r="AT499" s="43">
        <v>1.1999999999999999E-3</v>
      </c>
      <c r="AU499" s="38">
        <f t="shared" si="76"/>
        <v>0</v>
      </c>
      <c r="AV499" s="68">
        <f t="shared" si="79"/>
        <v>0</v>
      </c>
      <c r="AW499" s="44">
        <f>SUM(AV$14:AV499)</f>
        <v>0</v>
      </c>
      <c r="AX499" s="11">
        <f t="shared" si="80"/>
        <v>0</v>
      </c>
      <c r="AY499" s="11">
        <f t="shared" si="81"/>
        <v>486</v>
      </c>
      <c r="AZ499" s="11">
        <f t="shared" si="82"/>
        <v>0</v>
      </c>
      <c r="BA499" s="11">
        <v>486</v>
      </c>
      <c r="BB499" s="45" t="s">
        <v>1819</v>
      </c>
      <c r="BC499" s="45">
        <v>4</v>
      </c>
      <c r="BD499" s="46">
        <v>1.1999999999999999E-3</v>
      </c>
      <c r="BE499" s="38">
        <f t="shared" si="77"/>
        <v>0</v>
      </c>
      <c r="BF499" s="68">
        <f t="shared" si="83"/>
        <v>0</v>
      </c>
      <c r="BG499" s="44">
        <f>SUM(BF$14:BF499)</f>
        <v>7</v>
      </c>
      <c r="BH499" s="11">
        <f t="shared" si="84"/>
        <v>0</v>
      </c>
      <c r="BI499" s="11">
        <f t="shared" si="85"/>
        <v>486</v>
      </c>
      <c r="BT499" s="74">
        <v>455</v>
      </c>
      <c r="BU499" s="74" t="s">
        <v>822</v>
      </c>
      <c r="BV499" s="69" t="s">
        <v>2398</v>
      </c>
    </row>
    <row r="500" spans="1:7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AP500" s="68">
        <f t="shared" si="78"/>
        <v>0</v>
      </c>
      <c r="AQ500" s="68">
        <v>487</v>
      </c>
      <c r="AR500" s="41" t="s">
        <v>848</v>
      </c>
      <c r="AS500" s="42">
        <v>4</v>
      </c>
      <c r="AT500" s="43">
        <v>1.1999999999999999E-3</v>
      </c>
      <c r="AU500" s="38">
        <f t="shared" si="76"/>
        <v>0</v>
      </c>
      <c r="AV500" s="68">
        <f t="shared" si="79"/>
        <v>0</v>
      </c>
      <c r="AW500" s="44">
        <f>SUM(AV$14:AV500)</f>
        <v>0</v>
      </c>
      <c r="AX500" s="11">
        <f t="shared" si="80"/>
        <v>0</v>
      </c>
      <c r="AY500" s="11">
        <f t="shared" si="81"/>
        <v>487</v>
      </c>
      <c r="AZ500" s="11">
        <f t="shared" si="82"/>
        <v>0</v>
      </c>
      <c r="BA500" s="11">
        <v>487</v>
      </c>
      <c r="BB500" s="45" t="s">
        <v>1820</v>
      </c>
      <c r="BC500" s="45">
        <v>4</v>
      </c>
      <c r="BD500" s="46">
        <v>1.1999999999999999E-3</v>
      </c>
      <c r="BE500" s="38">
        <f t="shared" si="77"/>
        <v>0</v>
      </c>
      <c r="BF500" s="68">
        <f t="shared" si="83"/>
        <v>0</v>
      </c>
      <c r="BG500" s="44">
        <f>SUM(BF$14:BF500)</f>
        <v>7</v>
      </c>
      <c r="BH500" s="11">
        <f t="shared" si="84"/>
        <v>0</v>
      </c>
      <c r="BI500" s="11">
        <f t="shared" si="85"/>
        <v>487</v>
      </c>
      <c r="BT500" s="74">
        <v>456</v>
      </c>
      <c r="BU500" s="74" t="s">
        <v>823</v>
      </c>
      <c r="BV500" s="69" t="s">
        <v>2398</v>
      </c>
    </row>
    <row r="501" spans="1:7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AP501" s="68">
        <f t="shared" si="78"/>
        <v>0</v>
      </c>
      <c r="AQ501" s="68">
        <v>488</v>
      </c>
      <c r="AR501" s="41" t="s">
        <v>849</v>
      </c>
      <c r="AS501" s="42">
        <v>6</v>
      </c>
      <c r="AT501" s="43">
        <v>2E-3</v>
      </c>
      <c r="AU501" s="38">
        <f t="shared" si="76"/>
        <v>0</v>
      </c>
      <c r="AV501" s="68">
        <f t="shared" si="79"/>
        <v>0</v>
      </c>
      <c r="AW501" s="44">
        <f>SUM(AV$14:AV501)</f>
        <v>0</v>
      </c>
      <c r="AX501" s="11">
        <f t="shared" si="80"/>
        <v>0</v>
      </c>
      <c r="AY501" s="11">
        <f t="shared" si="81"/>
        <v>488</v>
      </c>
      <c r="AZ501" s="11">
        <f t="shared" si="82"/>
        <v>0</v>
      </c>
      <c r="BA501" s="11">
        <v>488</v>
      </c>
      <c r="BB501" s="45" t="s">
        <v>1821</v>
      </c>
      <c r="BC501" s="45">
        <v>6</v>
      </c>
      <c r="BD501" s="46">
        <v>2E-3</v>
      </c>
      <c r="BE501" s="38">
        <f t="shared" si="77"/>
        <v>0</v>
      </c>
      <c r="BF501" s="68">
        <f t="shared" si="83"/>
        <v>0</v>
      </c>
      <c r="BG501" s="44">
        <f>SUM(BF$14:BF501)</f>
        <v>7</v>
      </c>
      <c r="BH501" s="11">
        <f t="shared" si="84"/>
        <v>0</v>
      </c>
      <c r="BI501" s="11">
        <f t="shared" si="85"/>
        <v>488</v>
      </c>
      <c r="BT501" s="74">
        <v>457</v>
      </c>
      <c r="BU501" s="74" t="s">
        <v>824</v>
      </c>
      <c r="BV501" s="70"/>
    </row>
    <row r="502" spans="1:7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AP502" s="68">
        <f t="shared" si="78"/>
        <v>0</v>
      </c>
      <c r="AQ502" s="68">
        <v>489</v>
      </c>
      <c r="AR502" s="41" t="s">
        <v>850</v>
      </c>
      <c r="AS502" s="42">
        <v>7</v>
      </c>
      <c r="AT502" s="43">
        <v>2.5000000000000001E-3</v>
      </c>
      <c r="AU502" s="38">
        <f t="shared" si="76"/>
        <v>0</v>
      </c>
      <c r="AV502" s="68">
        <f t="shared" si="79"/>
        <v>0</v>
      </c>
      <c r="AW502" s="44">
        <f>SUM(AV$14:AV502)</f>
        <v>0</v>
      </c>
      <c r="AX502" s="11">
        <f t="shared" si="80"/>
        <v>0</v>
      </c>
      <c r="AY502" s="11">
        <f t="shared" si="81"/>
        <v>489</v>
      </c>
      <c r="AZ502" s="11">
        <f t="shared" si="82"/>
        <v>0</v>
      </c>
      <c r="BA502" s="11">
        <v>489</v>
      </c>
      <c r="BB502" s="45" t="s">
        <v>1822</v>
      </c>
      <c r="BC502" s="45">
        <v>7</v>
      </c>
      <c r="BD502" s="46">
        <v>2.5000000000000001E-3</v>
      </c>
      <c r="BE502" s="38">
        <f t="shared" si="77"/>
        <v>0</v>
      </c>
      <c r="BF502" s="68">
        <f t="shared" si="83"/>
        <v>0</v>
      </c>
      <c r="BG502" s="44">
        <f>SUM(BF$14:BF502)</f>
        <v>7</v>
      </c>
      <c r="BH502" s="11">
        <f t="shared" si="84"/>
        <v>0</v>
      </c>
      <c r="BI502" s="11">
        <f t="shared" si="85"/>
        <v>489</v>
      </c>
      <c r="BT502" s="74">
        <v>458</v>
      </c>
      <c r="BU502" s="74" t="s">
        <v>825</v>
      </c>
      <c r="BV502" s="69" t="s">
        <v>2398</v>
      </c>
    </row>
    <row r="503" spans="1:7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AP503" s="68">
        <f t="shared" si="78"/>
        <v>0</v>
      </c>
      <c r="AQ503" s="68">
        <v>490</v>
      </c>
      <c r="AR503" s="41" t="s">
        <v>851</v>
      </c>
      <c r="AS503" s="42">
        <v>2</v>
      </c>
      <c r="AT503" s="43">
        <v>5.0000000000000001E-4</v>
      </c>
      <c r="AU503" s="38">
        <f t="shared" si="76"/>
        <v>0</v>
      </c>
      <c r="AV503" s="68">
        <f t="shared" si="79"/>
        <v>0</v>
      </c>
      <c r="AW503" s="44">
        <f>SUM(AV$14:AV503)</f>
        <v>0</v>
      </c>
      <c r="AX503" s="11">
        <f t="shared" si="80"/>
        <v>0</v>
      </c>
      <c r="AY503" s="11">
        <f t="shared" si="81"/>
        <v>490</v>
      </c>
      <c r="AZ503" s="11">
        <f t="shared" si="82"/>
        <v>0</v>
      </c>
      <c r="BA503" s="11">
        <v>490</v>
      </c>
      <c r="BB503" s="45" t="s">
        <v>1823</v>
      </c>
      <c r="BC503" s="45">
        <v>2</v>
      </c>
      <c r="BD503" s="46">
        <v>5.0000000000000001E-4</v>
      </c>
      <c r="BE503" s="38">
        <f t="shared" si="77"/>
        <v>0</v>
      </c>
      <c r="BF503" s="68">
        <f t="shared" si="83"/>
        <v>0</v>
      </c>
      <c r="BG503" s="44">
        <f>SUM(BF$14:BF503)</f>
        <v>7</v>
      </c>
      <c r="BH503" s="11">
        <f t="shared" si="84"/>
        <v>0</v>
      </c>
      <c r="BI503" s="11">
        <f t="shared" si="85"/>
        <v>490</v>
      </c>
      <c r="BT503" s="74">
        <v>459</v>
      </c>
      <c r="BU503" s="74" t="s">
        <v>826</v>
      </c>
      <c r="BV503" s="69" t="s">
        <v>2398</v>
      </c>
    </row>
    <row r="504" spans="1:7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AP504" s="68">
        <f t="shared" si="78"/>
        <v>0</v>
      </c>
      <c r="AQ504" s="68">
        <v>491</v>
      </c>
      <c r="AR504" s="41"/>
      <c r="AS504" s="42">
        <v>3</v>
      </c>
      <c r="AT504" s="43">
        <v>8.0000000000000004E-4</v>
      </c>
      <c r="AU504" s="38">
        <f t="shared" si="76"/>
        <v>0</v>
      </c>
      <c r="AV504" s="68">
        <f t="shared" si="79"/>
        <v>0</v>
      </c>
      <c r="AW504" s="44">
        <f>SUM(AV$14:AV504)</f>
        <v>0</v>
      </c>
      <c r="AX504" s="11">
        <f t="shared" si="80"/>
        <v>0</v>
      </c>
      <c r="AY504" s="11">
        <f t="shared" si="81"/>
        <v>491</v>
      </c>
      <c r="AZ504" s="11">
        <f t="shared" si="82"/>
        <v>0</v>
      </c>
      <c r="BA504" s="11">
        <v>491</v>
      </c>
      <c r="BB504" s="45"/>
      <c r="BC504" s="45">
        <v>3</v>
      </c>
      <c r="BD504" s="46">
        <v>8.0000000000000004E-4</v>
      </c>
      <c r="BE504" s="38">
        <f t="shared" si="77"/>
        <v>0</v>
      </c>
      <c r="BF504" s="68">
        <f t="shared" si="83"/>
        <v>0</v>
      </c>
      <c r="BG504" s="44">
        <f>SUM(BF$14:BF504)</f>
        <v>7</v>
      </c>
      <c r="BH504" s="11">
        <f t="shared" si="84"/>
        <v>0</v>
      </c>
      <c r="BI504" s="11">
        <f t="shared" si="85"/>
        <v>491</v>
      </c>
      <c r="BT504" s="74">
        <v>460</v>
      </c>
      <c r="BU504" s="74" t="s">
        <v>204</v>
      </c>
      <c r="BV504" s="70"/>
    </row>
    <row r="505" spans="1:7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AP505" s="68">
        <f t="shared" si="78"/>
        <v>0</v>
      </c>
      <c r="AQ505" s="68">
        <v>492</v>
      </c>
      <c r="AR505" s="41"/>
      <c r="AS505" s="42">
        <v>3</v>
      </c>
      <c r="AT505" s="43">
        <v>8.0000000000000004E-4</v>
      </c>
      <c r="AU505" s="38">
        <f t="shared" si="76"/>
        <v>0</v>
      </c>
      <c r="AV505" s="68">
        <f t="shared" si="79"/>
        <v>0</v>
      </c>
      <c r="AW505" s="44">
        <f>SUM(AV$14:AV505)</f>
        <v>0</v>
      </c>
      <c r="AX505" s="11">
        <f t="shared" si="80"/>
        <v>0</v>
      </c>
      <c r="AY505" s="11">
        <f t="shared" si="81"/>
        <v>492</v>
      </c>
      <c r="AZ505" s="11">
        <f t="shared" si="82"/>
        <v>0</v>
      </c>
      <c r="BA505" s="11">
        <v>492</v>
      </c>
      <c r="BB505" s="45"/>
      <c r="BC505" s="45">
        <v>3</v>
      </c>
      <c r="BD505" s="46">
        <v>8.0000000000000004E-4</v>
      </c>
      <c r="BE505" s="38">
        <f t="shared" si="77"/>
        <v>0</v>
      </c>
      <c r="BF505" s="68">
        <f t="shared" si="83"/>
        <v>0</v>
      </c>
      <c r="BG505" s="44">
        <f>SUM(BF$14:BF505)</f>
        <v>7</v>
      </c>
      <c r="BH505" s="11">
        <f t="shared" si="84"/>
        <v>0</v>
      </c>
      <c r="BI505" s="11">
        <f t="shared" si="85"/>
        <v>492</v>
      </c>
      <c r="BT505" s="74">
        <v>461</v>
      </c>
      <c r="BU505" s="74" t="s">
        <v>293</v>
      </c>
      <c r="BV505" s="69" t="s">
        <v>2398</v>
      </c>
    </row>
    <row r="506" spans="1:7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AP506" s="68">
        <f t="shared" si="78"/>
        <v>0</v>
      </c>
      <c r="AQ506" s="68">
        <v>493</v>
      </c>
      <c r="AR506" s="41" t="s">
        <v>853</v>
      </c>
      <c r="AS506" s="42">
        <v>6</v>
      </c>
      <c r="AT506" s="43">
        <v>2E-3</v>
      </c>
      <c r="AU506" s="38">
        <f t="shared" si="76"/>
        <v>0</v>
      </c>
      <c r="AV506" s="68">
        <f t="shared" si="79"/>
        <v>0</v>
      </c>
      <c r="AW506" s="44">
        <f>SUM(AV$14:AV506)</f>
        <v>0</v>
      </c>
      <c r="AX506" s="11">
        <f t="shared" si="80"/>
        <v>0</v>
      </c>
      <c r="AY506" s="11">
        <f t="shared" si="81"/>
        <v>493</v>
      </c>
      <c r="AZ506" s="11">
        <f t="shared" si="82"/>
        <v>0</v>
      </c>
      <c r="BA506" s="11">
        <v>493</v>
      </c>
      <c r="BB506" s="45" t="s">
        <v>1824</v>
      </c>
      <c r="BC506" s="45">
        <v>6</v>
      </c>
      <c r="BD506" s="46">
        <v>2E-3</v>
      </c>
      <c r="BE506" s="38">
        <f t="shared" si="77"/>
        <v>0</v>
      </c>
      <c r="BF506" s="68">
        <f t="shared" si="83"/>
        <v>0</v>
      </c>
      <c r="BG506" s="44">
        <f>SUM(BF$14:BF506)</f>
        <v>7</v>
      </c>
      <c r="BH506" s="11">
        <f t="shared" si="84"/>
        <v>0</v>
      </c>
      <c r="BI506" s="11">
        <f t="shared" si="85"/>
        <v>493</v>
      </c>
      <c r="BT506" s="74">
        <v>462</v>
      </c>
      <c r="BU506" s="74" t="s">
        <v>294</v>
      </c>
      <c r="BV506" s="69" t="s">
        <v>2398</v>
      </c>
    </row>
    <row r="507" spans="1:7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AP507" s="68">
        <f t="shared" si="78"/>
        <v>0</v>
      </c>
      <c r="AQ507" s="68">
        <v>494</v>
      </c>
      <c r="AR507" s="41" t="s">
        <v>854</v>
      </c>
      <c r="AS507" s="42">
        <v>3</v>
      </c>
      <c r="AT507" s="43">
        <v>8.0000000000000004E-4</v>
      </c>
      <c r="AU507" s="38">
        <f t="shared" si="76"/>
        <v>0</v>
      </c>
      <c r="AV507" s="68">
        <f t="shared" si="79"/>
        <v>0</v>
      </c>
      <c r="AW507" s="44">
        <f>SUM(AV$14:AV507)</f>
        <v>0</v>
      </c>
      <c r="AX507" s="11">
        <f t="shared" si="80"/>
        <v>0</v>
      </c>
      <c r="AY507" s="11">
        <f t="shared" si="81"/>
        <v>494</v>
      </c>
      <c r="AZ507" s="11">
        <f t="shared" si="82"/>
        <v>0</v>
      </c>
      <c r="BA507" s="11">
        <v>494</v>
      </c>
      <c r="BB507" s="45" t="s">
        <v>1825</v>
      </c>
      <c r="BC507" s="45">
        <v>3</v>
      </c>
      <c r="BD507" s="46">
        <v>8.0000000000000004E-4</v>
      </c>
      <c r="BE507" s="38">
        <f t="shared" si="77"/>
        <v>0</v>
      </c>
      <c r="BF507" s="68">
        <f t="shared" si="83"/>
        <v>0</v>
      </c>
      <c r="BG507" s="44">
        <f>SUM(BF$14:BF507)</f>
        <v>7</v>
      </c>
      <c r="BH507" s="11">
        <f t="shared" si="84"/>
        <v>0</v>
      </c>
      <c r="BI507" s="11">
        <f t="shared" si="85"/>
        <v>494</v>
      </c>
      <c r="BT507" s="74">
        <v>463</v>
      </c>
      <c r="BU507" s="74" t="s">
        <v>827</v>
      </c>
      <c r="BV507" s="69" t="s">
        <v>2398</v>
      </c>
    </row>
    <row r="508" spans="1:7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AP508" s="68">
        <f t="shared" si="78"/>
        <v>0</v>
      </c>
      <c r="AQ508" s="68">
        <v>495</v>
      </c>
      <c r="AR508" s="41" t="s">
        <v>855</v>
      </c>
      <c r="AS508" s="42">
        <v>7</v>
      </c>
      <c r="AT508" s="43">
        <v>2.5000000000000001E-3</v>
      </c>
      <c r="AU508" s="38">
        <f t="shared" si="76"/>
        <v>0</v>
      </c>
      <c r="AV508" s="68">
        <f t="shared" si="79"/>
        <v>0</v>
      </c>
      <c r="AW508" s="44">
        <f>SUM(AV$14:AV508)</f>
        <v>0</v>
      </c>
      <c r="AX508" s="11">
        <f t="shared" si="80"/>
        <v>0</v>
      </c>
      <c r="AY508" s="11">
        <f t="shared" si="81"/>
        <v>495</v>
      </c>
      <c r="AZ508" s="11">
        <f t="shared" si="82"/>
        <v>0</v>
      </c>
      <c r="BA508" s="11">
        <v>495</v>
      </c>
      <c r="BB508" s="45" t="s">
        <v>1826</v>
      </c>
      <c r="BC508" s="45">
        <v>7</v>
      </c>
      <c r="BD508" s="46">
        <v>2.5000000000000001E-3</v>
      </c>
      <c r="BE508" s="38">
        <f t="shared" si="77"/>
        <v>0</v>
      </c>
      <c r="BF508" s="68">
        <f t="shared" si="83"/>
        <v>0</v>
      </c>
      <c r="BG508" s="44">
        <f>SUM(BF$14:BF508)</f>
        <v>7</v>
      </c>
      <c r="BH508" s="11">
        <f t="shared" si="84"/>
        <v>0</v>
      </c>
      <c r="BI508" s="11">
        <f t="shared" si="85"/>
        <v>495</v>
      </c>
      <c r="BT508" s="74">
        <v>464</v>
      </c>
      <c r="BU508" s="74" t="s">
        <v>828</v>
      </c>
      <c r="BV508" s="69" t="s">
        <v>2398</v>
      </c>
    </row>
    <row r="509" spans="1:7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AP509" s="68">
        <f t="shared" si="78"/>
        <v>0</v>
      </c>
      <c r="AQ509" s="68">
        <v>496</v>
      </c>
      <c r="AR509" s="41" t="s">
        <v>856</v>
      </c>
      <c r="AS509" s="42">
        <v>5</v>
      </c>
      <c r="AT509" s="43">
        <v>1.6000000000000001E-3</v>
      </c>
      <c r="AU509" s="38">
        <f t="shared" si="76"/>
        <v>0</v>
      </c>
      <c r="AV509" s="68">
        <f t="shared" si="79"/>
        <v>0</v>
      </c>
      <c r="AW509" s="44">
        <f>SUM(AV$14:AV509)</f>
        <v>0</v>
      </c>
      <c r="AX509" s="11">
        <f t="shared" si="80"/>
        <v>0</v>
      </c>
      <c r="AY509" s="11">
        <f t="shared" si="81"/>
        <v>496</v>
      </c>
      <c r="AZ509" s="11">
        <f t="shared" si="82"/>
        <v>0</v>
      </c>
      <c r="BA509" s="11">
        <v>496</v>
      </c>
      <c r="BB509" s="45" t="s">
        <v>1827</v>
      </c>
      <c r="BC509" s="45">
        <v>5</v>
      </c>
      <c r="BD509" s="46">
        <v>1.6000000000000001E-3</v>
      </c>
      <c r="BE509" s="38">
        <f t="shared" si="77"/>
        <v>0</v>
      </c>
      <c r="BF509" s="68">
        <f t="shared" si="83"/>
        <v>0</v>
      </c>
      <c r="BG509" s="44">
        <f>SUM(BF$14:BF509)</f>
        <v>7</v>
      </c>
      <c r="BH509" s="11">
        <f t="shared" si="84"/>
        <v>0</v>
      </c>
      <c r="BI509" s="11">
        <f t="shared" si="85"/>
        <v>496</v>
      </c>
      <c r="BT509" s="74">
        <v>465</v>
      </c>
      <c r="BU509" s="74" t="s">
        <v>829</v>
      </c>
      <c r="BV509" s="69" t="s">
        <v>2398</v>
      </c>
    </row>
    <row r="510" spans="1:7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AP510" s="68">
        <f t="shared" si="78"/>
        <v>0</v>
      </c>
      <c r="AQ510" s="68">
        <v>497</v>
      </c>
      <c r="AR510" s="41" t="s">
        <v>857</v>
      </c>
      <c r="AS510" s="42">
        <v>5</v>
      </c>
      <c r="AT510" s="43">
        <v>1.6000000000000001E-3</v>
      </c>
      <c r="AU510" s="38">
        <f t="shared" si="76"/>
        <v>0</v>
      </c>
      <c r="AV510" s="68">
        <f t="shared" si="79"/>
        <v>0</v>
      </c>
      <c r="AW510" s="44">
        <f>SUM(AV$14:AV510)</f>
        <v>0</v>
      </c>
      <c r="AX510" s="11">
        <f t="shared" si="80"/>
        <v>0</v>
      </c>
      <c r="AY510" s="11">
        <f t="shared" si="81"/>
        <v>497</v>
      </c>
      <c r="AZ510" s="11">
        <f t="shared" si="82"/>
        <v>0</v>
      </c>
      <c r="BA510" s="11">
        <v>497</v>
      </c>
      <c r="BB510" s="45" t="s">
        <v>1828</v>
      </c>
      <c r="BC510" s="45">
        <v>5</v>
      </c>
      <c r="BD510" s="46">
        <v>1.6000000000000001E-3</v>
      </c>
      <c r="BE510" s="38">
        <f t="shared" si="77"/>
        <v>0</v>
      </c>
      <c r="BF510" s="68">
        <f t="shared" si="83"/>
        <v>0</v>
      </c>
      <c r="BG510" s="44">
        <f>SUM(BF$14:BF510)</f>
        <v>7</v>
      </c>
      <c r="BH510" s="11">
        <f t="shared" si="84"/>
        <v>0</v>
      </c>
      <c r="BI510" s="11">
        <f t="shared" si="85"/>
        <v>497</v>
      </c>
      <c r="BT510" s="74">
        <v>466</v>
      </c>
      <c r="BU510" s="74" t="s">
        <v>830</v>
      </c>
      <c r="BV510" s="69" t="s">
        <v>2398</v>
      </c>
    </row>
    <row r="511" spans="1:7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AP511" s="68">
        <f t="shared" si="78"/>
        <v>0</v>
      </c>
      <c r="AQ511" s="68">
        <v>498</v>
      </c>
      <c r="AR511" s="41" t="s">
        <v>858</v>
      </c>
      <c r="AS511" s="42">
        <v>3</v>
      </c>
      <c r="AT511" s="43">
        <v>8.0000000000000004E-4</v>
      </c>
      <c r="AU511" s="38">
        <f t="shared" si="76"/>
        <v>0</v>
      </c>
      <c r="AV511" s="68">
        <f t="shared" si="79"/>
        <v>0</v>
      </c>
      <c r="AW511" s="44">
        <f>SUM(AV$14:AV511)</f>
        <v>0</v>
      </c>
      <c r="AX511" s="11">
        <f t="shared" si="80"/>
        <v>0</v>
      </c>
      <c r="AY511" s="11">
        <f t="shared" si="81"/>
        <v>498</v>
      </c>
      <c r="AZ511" s="11">
        <f t="shared" si="82"/>
        <v>0</v>
      </c>
      <c r="BA511" s="11">
        <v>498</v>
      </c>
      <c r="BB511" s="45" t="s">
        <v>1829</v>
      </c>
      <c r="BC511" s="45">
        <v>3</v>
      </c>
      <c r="BD511" s="46">
        <v>8.0000000000000004E-4</v>
      </c>
      <c r="BE511" s="38">
        <f t="shared" si="77"/>
        <v>0</v>
      </c>
      <c r="BF511" s="68">
        <f t="shared" si="83"/>
        <v>0</v>
      </c>
      <c r="BG511" s="44">
        <f>SUM(BF$14:BF511)</f>
        <v>7</v>
      </c>
      <c r="BH511" s="11">
        <f t="shared" si="84"/>
        <v>0</v>
      </c>
      <c r="BI511" s="11">
        <f t="shared" si="85"/>
        <v>498</v>
      </c>
      <c r="BT511" s="74">
        <v>467</v>
      </c>
      <c r="BU511" s="74" t="s">
        <v>831</v>
      </c>
      <c r="BV511" s="69" t="s">
        <v>2394</v>
      </c>
    </row>
    <row r="512" spans="1:7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AP512" s="68">
        <f t="shared" si="78"/>
        <v>0</v>
      </c>
      <c r="AQ512" s="68">
        <v>499</v>
      </c>
      <c r="AR512" s="41" t="s">
        <v>859</v>
      </c>
      <c r="AS512" s="42">
        <v>7</v>
      </c>
      <c r="AT512" s="43">
        <v>2.5000000000000001E-3</v>
      </c>
      <c r="AU512" s="38">
        <f t="shared" si="76"/>
        <v>0</v>
      </c>
      <c r="AV512" s="68">
        <f t="shared" si="79"/>
        <v>0</v>
      </c>
      <c r="AW512" s="44">
        <f>SUM(AV$14:AV512)</f>
        <v>0</v>
      </c>
      <c r="AX512" s="11">
        <f t="shared" si="80"/>
        <v>0</v>
      </c>
      <c r="AY512" s="11">
        <f t="shared" si="81"/>
        <v>499</v>
      </c>
      <c r="AZ512" s="11">
        <f t="shared" si="82"/>
        <v>0</v>
      </c>
      <c r="BA512" s="11">
        <v>499</v>
      </c>
      <c r="BB512" s="45" t="s">
        <v>1830</v>
      </c>
      <c r="BC512" s="45">
        <v>7</v>
      </c>
      <c r="BD512" s="46">
        <v>2.5000000000000001E-3</v>
      </c>
      <c r="BE512" s="38">
        <f t="shared" si="77"/>
        <v>0</v>
      </c>
      <c r="BF512" s="68">
        <f t="shared" si="83"/>
        <v>0</v>
      </c>
      <c r="BG512" s="44">
        <f>SUM(BF$14:BF512)</f>
        <v>7</v>
      </c>
      <c r="BH512" s="11">
        <f t="shared" si="84"/>
        <v>0</v>
      </c>
      <c r="BI512" s="11">
        <f t="shared" si="85"/>
        <v>499</v>
      </c>
      <c r="BT512" s="74">
        <v>468</v>
      </c>
      <c r="BU512" s="74" t="s">
        <v>832</v>
      </c>
      <c r="BV512" s="69" t="s">
        <v>2398</v>
      </c>
    </row>
    <row r="513" spans="1:7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AP513" s="68">
        <f t="shared" si="78"/>
        <v>0</v>
      </c>
      <c r="AQ513" s="68">
        <v>500</v>
      </c>
      <c r="AR513" s="41" t="s">
        <v>860</v>
      </c>
      <c r="AS513" s="42">
        <v>3</v>
      </c>
      <c r="AT513" s="43">
        <v>8.0000000000000004E-4</v>
      </c>
      <c r="AU513" s="38">
        <f t="shared" si="76"/>
        <v>0</v>
      </c>
      <c r="AV513" s="68">
        <f t="shared" si="79"/>
        <v>0</v>
      </c>
      <c r="AW513" s="44">
        <f>SUM(AV$14:AV513)</f>
        <v>0</v>
      </c>
      <c r="AX513" s="11">
        <f t="shared" si="80"/>
        <v>0</v>
      </c>
      <c r="AY513" s="11">
        <f t="shared" si="81"/>
        <v>500</v>
      </c>
      <c r="AZ513" s="11">
        <f t="shared" si="82"/>
        <v>0</v>
      </c>
      <c r="BA513" s="11">
        <v>500</v>
      </c>
      <c r="BB513" s="45" t="s">
        <v>1831</v>
      </c>
      <c r="BC513" s="45">
        <v>3</v>
      </c>
      <c r="BD513" s="46">
        <v>8.0000000000000004E-4</v>
      </c>
      <c r="BE513" s="38">
        <f t="shared" si="77"/>
        <v>0</v>
      </c>
      <c r="BF513" s="68">
        <f t="shared" si="83"/>
        <v>0</v>
      </c>
      <c r="BG513" s="44">
        <f>SUM(BF$14:BF513)</f>
        <v>7</v>
      </c>
      <c r="BH513" s="11">
        <f t="shared" si="84"/>
        <v>0</v>
      </c>
      <c r="BI513" s="11">
        <f t="shared" si="85"/>
        <v>500</v>
      </c>
      <c r="BT513" s="74">
        <v>469</v>
      </c>
      <c r="BU513" s="74" t="s">
        <v>295</v>
      </c>
      <c r="BV513" s="69" t="s">
        <v>2398</v>
      </c>
    </row>
    <row r="514" spans="1:7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AP514" s="68">
        <f t="shared" si="78"/>
        <v>0</v>
      </c>
      <c r="AQ514" s="68">
        <v>501</v>
      </c>
      <c r="AR514" s="41"/>
      <c r="AS514" s="42">
        <v>4</v>
      </c>
      <c r="AT514" s="43">
        <v>1.1999999999999999E-3</v>
      </c>
      <c r="AU514" s="38">
        <f t="shared" si="76"/>
        <v>0</v>
      </c>
      <c r="AV514" s="68">
        <f t="shared" si="79"/>
        <v>0</v>
      </c>
      <c r="AW514" s="44">
        <f>SUM(AV$14:AV514)</f>
        <v>0</v>
      </c>
      <c r="AX514" s="11">
        <f t="shared" si="80"/>
        <v>0</v>
      </c>
      <c r="AY514" s="11">
        <f t="shared" si="81"/>
        <v>501</v>
      </c>
      <c r="AZ514" s="11">
        <f t="shared" si="82"/>
        <v>0</v>
      </c>
      <c r="BA514" s="11">
        <v>501</v>
      </c>
      <c r="BB514" s="45"/>
      <c r="BC514" s="45">
        <v>4</v>
      </c>
      <c r="BD514" s="46">
        <v>1.1999999999999999E-3</v>
      </c>
      <c r="BE514" s="38">
        <f t="shared" si="77"/>
        <v>0</v>
      </c>
      <c r="BF514" s="68">
        <f t="shared" si="83"/>
        <v>0</v>
      </c>
      <c r="BG514" s="44">
        <f>SUM(BF$14:BF514)</f>
        <v>7</v>
      </c>
      <c r="BH514" s="11">
        <f t="shared" si="84"/>
        <v>0</v>
      </c>
      <c r="BI514" s="11">
        <f t="shared" si="85"/>
        <v>501</v>
      </c>
      <c r="BT514" s="74">
        <v>470</v>
      </c>
      <c r="BU514" s="74" t="s">
        <v>833</v>
      </c>
      <c r="BV514" s="69" t="s">
        <v>2394</v>
      </c>
    </row>
    <row r="515" spans="1:7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AP515" s="68">
        <f t="shared" si="78"/>
        <v>0</v>
      </c>
      <c r="AQ515" s="68">
        <v>502</v>
      </c>
      <c r="AR515" s="41" t="s">
        <v>862</v>
      </c>
      <c r="AS515" s="42">
        <v>4</v>
      </c>
      <c r="AT515" s="43">
        <v>1.1999999999999999E-3</v>
      </c>
      <c r="AU515" s="38">
        <f t="shared" si="76"/>
        <v>0</v>
      </c>
      <c r="AV515" s="68">
        <f t="shared" si="79"/>
        <v>0</v>
      </c>
      <c r="AW515" s="44">
        <f>SUM(AV$14:AV515)</f>
        <v>0</v>
      </c>
      <c r="AX515" s="11">
        <f t="shared" si="80"/>
        <v>0</v>
      </c>
      <c r="AY515" s="11">
        <f t="shared" si="81"/>
        <v>502</v>
      </c>
      <c r="AZ515" s="11">
        <f t="shared" si="82"/>
        <v>0</v>
      </c>
      <c r="BA515" s="11">
        <v>502</v>
      </c>
      <c r="BB515" s="45" t="s">
        <v>1832</v>
      </c>
      <c r="BC515" s="45">
        <v>4</v>
      </c>
      <c r="BD515" s="46">
        <v>1.1999999999999999E-3</v>
      </c>
      <c r="BE515" s="38">
        <f t="shared" si="77"/>
        <v>0</v>
      </c>
      <c r="BF515" s="68">
        <f t="shared" si="83"/>
        <v>0</v>
      </c>
      <c r="BG515" s="44">
        <f>SUM(BF$14:BF515)</f>
        <v>7</v>
      </c>
      <c r="BH515" s="11">
        <f t="shared" si="84"/>
        <v>0</v>
      </c>
      <c r="BI515" s="11">
        <f t="shared" si="85"/>
        <v>502</v>
      </c>
      <c r="BT515" s="74">
        <v>471</v>
      </c>
      <c r="BU515" s="74" t="s">
        <v>296</v>
      </c>
      <c r="BV515" s="69" t="s">
        <v>2398</v>
      </c>
    </row>
    <row r="516" spans="1:7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AP516" s="68">
        <f t="shared" si="78"/>
        <v>0</v>
      </c>
      <c r="AQ516" s="68">
        <v>503</v>
      </c>
      <c r="AR516" s="41" t="s">
        <v>205</v>
      </c>
      <c r="AS516" s="42">
        <v>4</v>
      </c>
      <c r="AT516" s="43">
        <v>1.1999999999999999E-3</v>
      </c>
      <c r="AU516" s="38">
        <f t="shared" si="76"/>
        <v>0</v>
      </c>
      <c r="AV516" s="68">
        <f t="shared" si="79"/>
        <v>0</v>
      </c>
      <c r="AW516" s="44">
        <f>SUM(AV$14:AV516)</f>
        <v>0</v>
      </c>
      <c r="AX516" s="11">
        <f t="shared" si="80"/>
        <v>0</v>
      </c>
      <c r="AY516" s="11">
        <f t="shared" si="81"/>
        <v>503</v>
      </c>
      <c r="AZ516" s="11">
        <f t="shared" si="82"/>
        <v>0</v>
      </c>
      <c r="BA516" s="11">
        <v>503</v>
      </c>
      <c r="BB516" s="45" t="s">
        <v>205</v>
      </c>
      <c r="BC516" s="45">
        <v>4</v>
      </c>
      <c r="BD516" s="46">
        <v>1.1999999999999999E-3</v>
      </c>
      <c r="BE516" s="38">
        <f t="shared" si="77"/>
        <v>0</v>
      </c>
      <c r="BF516" s="68">
        <f t="shared" si="83"/>
        <v>0</v>
      </c>
      <c r="BG516" s="44">
        <f>SUM(BF$14:BF516)</f>
        <v>7</v>
      </c>
      <c r="BH516" s="11">
        <f t="shared" si="84"/>
        <v>0</v>
      </c>
      <c r="BI516" s="11">
        <f t="shared" si="85"/>
        <v>503</v>
      </c>
      <c r="BT516" s="74">
        <v>472</v>
      </c>
      <c r="BU516" s="74" t="s">
        <v>834</v>
      </c>
      <c r="BV516" s="69" t="s">
        <v>2398</v>
      </c>
    </row>
    <row r="517" spans="1:7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AP517" s="68">
        <f t="shared" si="78"/>
        <v>0</v>
      </c>
      <c r="AQ517" s="68">
        <v>504</v>
      </c>
      <c r="AR517" s="41" t="s">
        <v>863</v>
      </c>
      <c r="AS517" s="42">
        <v>4</v>
      </c>
      <c r="AT517" s="43">
        <v>1.1999999999999999E-3</v>
      </c>
      <c r="AU517" s="38">
        <f t="shared" si="76"/>
        <v>0</v>
      </c>
      <c r="AV517" s="68">
        <f t="shared" si="79"/>
        <v>0</v>
      </c>
      <c r="AW517" s="44">
        <f>SUM(AV$14:AV517)</f>
        <v>0</v>
      </c>
      <c r="AX517" s="11">
        <f t="shared" si="80"/>
        <v>0</v>
      </c>
      <c r="AY517" s="11">
        <f t="shared" si="81"/>
        <v>504</v>
      </c>
      <c r="AZ517" s="11">
        <f t="shared" si="82"/>
        <v>0</v>
      </c>
      <c r="BA517" s="11">
        <v>504</v>
      </c>
      <c r="BB517" s="45" t="s">
        <v>1833</v>
      </c>
      <c r="BC517" s="45">
        <v>4</v>
      </c>
      <c r="BD517" s="46">
        <v>1.1999999999999999E-3</v>
      </c>
      <c r="BE517" s="38">
        <f t="shared" si="77"/>
        <v>0</v>
      </c>
      <c r="BF517" s="68">
        <f t="shared" si="83"/>
        <v>0</v>
      </c>
      <c r="BG517" s="44">
        <f>SUM(BF$14:BF517)</f>
        <v>7</v>
      </c>
      <c r="BH517" s="11">
        <f t="shared" si="84"/>
        <v>0</v>
      </c>
      <c r="BI517" s="11">
        <f t="shared" si="85"/>
        <v>504</v>
      </c>
      <c r="BT517" s="74">
        <v>473</v>
      </c>
      <c r="BU517" s="74" t="s">
        <v>835</v>
      </c>
      <c r="BV517" s="69" t="s">
        <v>2394</v>
      </c>
    </row>
    <row r="518" spans="1:7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AP518" s="68">
        <f t="shared" si="78"/>
        <v>0</v>
      </c>
      <c r="AQ518" s="68">
        <v>505</v>
      </c>
      <c r="AR518" s="41" t="s">
        <v>864</v>
      </c>
      <c r="AS518" s="42">
        <v>3</v>
      </c>
      <c r="AT518" s="43">
        <v>8.0000000000000004E-4</v>
      </c>
      <c r="AU518" s="38">
        <f t="shared" si="76"/>
        <v>0</v>
      </c>
      <c r="AV518" s="68">
        <f t="shared" si="79"/>
        <v>0</v>
      </c>
      <c r="AW518" s="44">
        <f>SUM(AV$14:AV518)</f>
        <v>0</v>
      </c>
      <c r="AX518" s="11">
        <f t="shared" si="80"/>
        <v>0</v>
      </c>
      <c r="AY518" s="11">
        <f t="shared" si="81"/>
        <v>505</v>
      </c>
      <c r="AZ518" s="11">
        <f t="shared" si="82"/>
        <v>0</v>
      </c>
      <c r="BA518" s="11">
        <v>505</v>
      </c>
      <c r="BB518" s="45" t="s">
        <v>1834</v>
      </c>
      <c r="BC518" s="45">
        <v>3</v>
      </c>
      <c r="BD518" s="46">
        <v>8.0000000000000004E-4</v>
      </c>
      <c r="BE518" s="38">
        <f t="shared" si="77"/>
        <v>0</v>
      </c>
      <c r="BF518" s="68">
        <f t="shared" si="83"/>
        <v>0</v>
      </c>
      <c r="BG518" s="44">
        <f>SUM(BF$14:BF518)</f>
        <v>7</v>
      </c>
      <c r="BH518" s="11">
        <f t="shared" si="84"/>
        <v>0</v>
      </c>
      <c r="BI518" s="11">
        <f t="shared" si="85"/>
        <v>505</v>
      </c>
      <c r="BT518" s="74">
        <v>474</v>
      </c>
      <c r="BU518" s="74" t="s">
        <v>836</v>
      </c>
      <c r="BV518" s="69" t="s">
        <v>2398</v>
      </c>
    </row>
    <row r="519" spans="1:7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AP519" s="68">
        <f t="shared" si="78"/>
        <v>0</v>
      </c>
      <c r="AQ519" s="68">
        <v>506</v>
      </c>
      <c r="AR519" s="41" t="s">
        <v>865</v>
      </c>
      <c r="AS519" s="42">
        <v>5</v>
      </c>
      <c r="AT519" s="43">
        <v>1.6000000000000001E-3</v>
      </c>
      <c r="AU519" s="38">
        <f t="shared" si="76"/>
        <v>0</v>
      </c>
      <c r="AV519" s="68">
        <f t="shared" si="79"/>
        <v>0</v>
      </c>
      <c r="AW519" s="44">
        <f>SUM(AV$14:AV519)</f>
        <v>0</v>
      </c>
      <c r="AX519" s="11">
        <f t="shared" si="80"/>
        <v>0</v>
      </c>
      <c r="AY519" s="11">
        <f t="shared" si="81"/>
        <v>506</v>
      </c>
      <c r="AZ519" s="11">
        <f t="shared" si="82"/>
        <v>0</v>
      </c>
      <c r="BA519" s="11">
        <v>506</v>
      </c>
      <c r="BB519" s="45" t="s">
        <v>1835</v>
      </c>
      <c r="BC519" s="45">
        <v>5</v>
      </c>
      <c r="BD519" s="46">
        <v>1.6000000000000001E-3</v>
      </c>
      <c r="BE519" s="38">
        <f t="shared" si="77"/>
        <v>0</v>
      </c>
      <c r="BF519" s="68">
        <f t="shared" si="83"/>
        <v>0</v>
      </c>
      <c r="BG519" s="44">
        <f>SUM(BF$14:BF519)</f>
        <v>7</v>
      </c>
      <c r="BH519" s="11">
        <f t="shared" si="84"/>
        <v>0</v>
      </c>
      <c r="BI519" s="11">
        <f t="shared" si="85"/>
        <v>506</v>
      </c>
      <c r="BT519" s="74">
        <v>475</v>
      </c>
      <c r="BU519" s="74" t="s">
        <v>837</v>
      </c>
      <c r="BV519" s="69" t="s">
        <v>2398</v>
      </c>
    </row>
    <row r="520" spans="1:7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AP520" s="68">
        <f t="shared" si="78"/>
        <v>0</v>
      </c>
      <c r="AQ520" s="68">
        <v>507</v>
      </c>
      <c r="AR520" s="41" t="s">
        <v>866</v>
      </c>
      <c r="AS520" s="42">
        <v>4</v>
      </c>
      <c r="AT520" s="43">
        <v>1.1999999999999999E-3</v>
      </c>
      <c r="AU520" s="38">
        <f t="shared" si="76"/>
        <v>0</v>
      </c>
      <c r="AV520" s="68">
        <f t="shared" si="79"/>
        <v>0</v>
      </c>
      <c r="AW520" s="44">
        <f>SUM(AV$14:AV520)</f>
        <v>0</v>
      </c>
      <c r="AX520" s="11">
        <f t="shared" si="80"/>
        <v>0</v>
      </c>
      <c r="AY520" s="11">
        <f t="shared" si="81"/>
        <v>507</v>
      </c>
      <c r="AZ520" s="11">
        <f t="shared" si="82"/>
        <v>8</v>
      </c>
      <c r="BA520" s="11">
        <v>507</v>
      </c>
      <c r="BB520" s="45" t="s">
        <v>1836</v>
      </c>
      <c r="BC520" s="45">
        <v>4</v>
      </c>
      <c r="BD520" s="46">
        <v>1.1999999999999999E-3</v>
      </c>
      <c r="BE520" s="38">
        <f t="shared" si="77"/>
        <v>23</v>
      </c>
      <c r="BF520" s="68">
        <f t="shared" si="83"/>
        <v>1</v>
      </c>
      <c r="BG520" s="44">
        <f>SUM(BF$14:BF520)</f>
        <v>8</v>
      </c>
      <c r="BH520" s="11">
        <f t="shared" si="84"/>
        <v>8</v>
      </c>
      <c r="BI520" s="11">
        <f t="shared" si="85"/>
        <v>507</v>
      </c>
      <c r="BT520" s="74">
        <v>476</v>
      </c>
      <c r="BU520" s="74" t="s">
        <v>838</v>
      </c>
      <c r="BV520" s="69" t="s">
        <v>2398</v>
      </c>
    </row>
    <row r="521" spans="1:7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AP521" s="68">
        <f t="shared" si="78"/>
        <v>0</v>
      </c>
      <c r="AQ521" s="68">
        <v>508</v>
      </c>
      <c r="AR521" s="41" t="s">
        <v>867</v>
      </c>
      <c r="AS521" s="42">
        <v>5</v>
      </c>
      <c r="AT521" s="43">
        <v>1.6000000000000001E-3</v>
      </c>
      <c r="AU521" s="38">
        <f t="shared" si="76"/>
        <v>0</v>
      </c>
      <c r="AV521" s="68">
        <f t="shared" si="79"/>
        <v>0</v>
      </c>
      <c r="AW521" s="44">
        <f>SUM(AV$14:AV521)</f>
        <v>0</v>
      </c>
      <c r="AX521" s="11">
        <f t="shared" si="80"/>
        <v>0</v>
      </c>
      <c r="AY521" s="11">
        <f t="shared" si="81"/>
        <v>508</v>
      </c>
      <c r="AZ521" s="11">
        <f t="shared" si="82"/>
        <v>0</v>
      </c>
      <c r="BA521" s="11">
        <v>508</v>
      </c>
      <c r="BB521" s="45" t="s">
        <v>1837</v>
      </c>
      <c r="BC521" s="45">
        <v>5</v>
      </c>
      <c r="BD521" s="46">
        <v>1.6000000000000001E-3</v>
      </c>
      <c r="BE521" s="38">
        <f t="shared" si="77"/>
        <v>0</v>
      </c>
      <c r="BF521" s="68">
        <f t="shared" si="83"/>
        <v>0</v>
      </c>
      <c r="BG521" s="44">
        <f>SUM(BF$14:BF521)</f>
        <v>8</v>
      </c>
      <c r="BH521" s="11">
        <f t="shared" si="84"/>
        <v>0</v>
      </c>
      <c r="BI521" s="11">
        <f t="shared" si="85"/>
        <v>508</v>
      </c>
      <c r="BT521" s="74">
        <v>477</v>
      </c>
      <c r="BU521" s="74" t="s">
        <v>2419</v>
      </c>
      <c r="BV521" s="71" t="s">
        <v>2394</v>
      </c>
    </row>
    <row r="522" spans="1:7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AP522" s="68">
        <f t="shared" si="78"/>
        <v>0</v>
      </c>
      <c r="AQ522" s="68">
        <v>509</v>
      </c>
      <c r="AR522" s="41"/>
      <c r="AS522" s="42">
        <v>3</v>
      </c>
      <c r="AT522" s="43">
        <v>8.0000000000000004E-4</v>
      </c>
      <c r="AU522" s="38">
        <f t="shared" si="76"/>
        <v>0</v>
      </c>
      <c r="AV522" s="68">
        <f t="shared" si="79"/>
        <v>0</v>
      </c>
      <c r="AW522" s="44">
        <f>SUM(AV$14:AV522)</f>
        <v>0</v>
      </c>
      <c r="AX522" s="11">
        <f t="shared" si="80"/>
        <v>0</v>
      </c>
      <c r="AY522" s="11">
        <f t="shared" si="81"/>
        <v>509</v>
      </c>
      <c r="AZ522" s="11">
        <f t="shared" si="82"/>
        <v>0</v>
      </c>
      <c r="BA522" s="11">
        <v>509</v>
      </c>
      <c r="BB522" s="45"/>
      <c r="BC522" s="45">
        <v>3</v>
      </c>
      <c r="BD522" s="46">
        <v>8.0000000000000004E-4</v>
      </c>
      <c r="BE522" s="38">
        <f t="shared" si="77"/>
        <v>0</v>
      </c>
      <c r="BF522" s="68">
        <f t="shared" si="83"/>
        <v>0</v>
      </c>
      <c r="BG522" s="44">
        <f>SUM(BF$14:BF522)</f>
        <v>8</v>
      </c>
      <c r="BH522" s="11">
        <f t="shared" si="84"/>
        <v>0</v>
      </c>
      <c r="BI522" s="11">
        <f t="shared" si="85"/>
        <v>509</v>
      </c>
      <c r="BT522" s="74">
        <v>478</v>
      </c>
      <c r="BU522" s="74" t="s">
        <v>839</v>
      </c>
      <c r="BV522" s="69" t="s">
        <v>2398</v>
      </c>
    </row>
    <row r="523" spans="1:7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AP523" s="68">
        <f t="shared" si="78"/>
        <v>0</v>
      </c>
      <c r="AQ523" s="68">
        <v>510</v>
      </c>
      <c r="AR523" s="41" t="s">
        <v>298</v>
      </c>
      <c r="AS523" s="42">
        <v>2</v>
      </c>
      <c r="AT523" s="43">
        <v>5.0000000000000001E-4</v>
      </c>
      <c r="AU523" s="38">
        <f t="shared" si="76"/>
        <v>0</v>
      </c>
      <c r="AV523" s="68">
        <f t="shared" si="79"/>
        <v>0</v>
      </c>
      <c r="AW523" s="44">
        <f>SUM(AV$14:AV523)</f>
        <v>0</v>
      </c>
      <c r="AX523" s="11">
        <f t="shared" si="80"/>
        <v>0</v>
      </c>
      <c r="AY523" s="11">
        <f t="shared" si="81"/>
        <v>510</v>
      </c>
      <c r="AZ523" s="11">
        <f t="shared" si="82"/>
        <v>0</v>
      </c>
      <c r="BA523" s="11">
        <v>510</v>
      </c>
      <c r="BB523" s="45" t="s">
        <v>1838</v>
      </c>
      <c r="BC523" s="45">
        <v>2</v>
      </c>
      <c r="BD523" s="46">
        <v>5.0000000000000001E-4</v>
      </c>
      <c r="BE523" s="38">
        <f t="shared" si="77"/>
        <v>0</v>
      </c>
      <c r="BF523" s="68">
        <f t="shared" si="83"/>
        <v>0</v>
      </c>
      <c r="BG523" s="44">
        <f>SUM(BF$14:BF523)</f>
        <v>8</v>
      </c>
      <c r="BH523" s="11">
        <f t="shared" si="84"/>
        <v>0</v>
      </c>
      <c r="BI523" s="11">
        <f t="shared" si="85"/>
        <v>510</v>
      </c>
      <c r="BT523" s="74">
        <v>479</v>
      </c>
      <c r="BU523" s="74" t="s">
        <v>840</v>
      </c>
      <c r="BV523" s="69" t="s">
        <v>2398</v>
      </c>
    </row>
    <row r="524" spans="1:7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AP524" s="68">
        <f t="shared" si="78"/>
        <v>0</v>
      </c>
      <c r="AQ524" s="68">
        <v>511</v>
      </c>
      <c r="AR524" s="41" t="s">
        <v>868</v>
      </c>
      <c r="AS524" s="42">
        <v>3</v>
      </c>
      <c r="AT524" s="43">
        <v>8.0000000000000004E-4</v>
      </c>
      <c r="AU524" s="38">
        <f t="shared" si="76"/>
        <v>0</v>
      </c>
      <c r="AV524" s="68">
        <f t="shared" si="79"/>
        <v>0</v>
      </c>
      <c r="AW524" s="44">
        <f>SUM(AV$14:AV524)</f>
        <v>0</v>
      </c>
      <c r="AX524" s="11">
        <f t="shared" si="80"/>
        <v>0</v>
      </c>
      <c r="AY524" s="11">
        <f t="shared" si="81"/>
        <v>511</v>
      </c>
      <c r="AZ524" s="11">
        <f t="shared" si="82"/>
        <v>0</v>
      </c>
      <c r="BA524" s="11">
        <v>511</v>
      </c>
      <c r="BB524" s="45" t="s">
        <v>1839</v>
      </c>
      <c r="BC524" s="45">
        <v>3</v>
      </c>
      <c r="BD524" s="46">
        <v>8.0000000000000004E-4</v>
      </c>
      <c r="BE524" s="38">
        <f t="shared" si="77"/>
        <v>0</v>
      </c>
      <c r="BF524" s="68">
        <f t="shared" si="83"/>
        <v>0</v>
      </c>
      <c r="BG524" s="44">
        <f>SUM(BF$14:BF524)</f>
        <v>8</v>
      </c>
      <c r="BH524" s="11">
        <f t="shared" si="84"/>
        <v>0</v>
      </c>
      <c r="BI524" s="11">
        <f t="shared" si="85"/>
        <v>511</v>
      </c>
      <c r="BT524" s="74">
        <v>480</v>
      </c>
      <c r="BU524" s="74" t="s">
        <v>841</v>
      </c>
      <c r="BV524" s="69" t="s">
        <v>2398</v>
      </c>
    </row>
    <row r="525" spans="1:7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AP525" s="68">
        <f t="shared" si="78"/>
        <v>0</v>
      </c>
      <c r="AQ525" s="68">
        <v>512</v>
      </c>
      <c r="AR525" s="41" t="s">
        <v>869</v>
      </c>
      <c r="AS525" s="42">
        <v>3</v>
      </c>
      <c r="AT525" s="43">
        <v>8.0000000000000004E-4</v>
      </c>
      <c r="AU525" s="38">
        <f t="shared" si="76"/>
        <v>0</v>
      </c>
      <c r="AV525" s="68">
        <f t="shared" si="79"/>
        <v>0</v>
      </c>
      <c r="AW525" s="44">
        <f>SUM(AV$14:AV525)</f>
        <v>0</v>
      </c>
      <c r="AX525" s="11">
        <f t="shared" si="80"/>
        <v>0</v>
      </c>
      <c r="AY525" s="11">
        <f t="shared" si="81"/>
        <v>512</v>
      </c>
      <c r="AZ525" s="11">
        <f t="shared" si="82"/>
        <v>0</v>
      </c>
      <c r="BA525" s="11">
        <v>512</v>
      </c>
      <c r="BB525" s="45" t="s">
        <v>1840</v>
      </c>
      <c r="BC525" s="45">
        <v>3</v>
      </c>
      <c r="BD525" s="46">
        <v>8.0000000000000004E-4</v>
      </c>
      <c r="BE525" s="38">
        <f t="shared" si="77"/>
        <v>0</v>
      </c>
      <c r="BF525" s="68">
        <f t="shared" si="83"/>
        <v>0</v>
      </c>
      <c r="BG525" s="44">
        <f>SUM(BF$14:BF525)</f>
        <v>8</v>
      </c>
      <c r="BH525" s="11">
        <f t="shared" si="84"/>
        <v>0</v>
      </c>
      <c r="BI525" s="11">
        <f t="shared" si="85"/>
        <v>512</v>
      </c>
      <c r="BT525" s="74">
        <v>481</v>
      </c>
      <c r="BU525" s="74" t="s">
        <v>842</v>
      </c>
      <c r="BV525" s="69" t="s">
        <v>2398</v>
      </c>
    </row>
    <row r="526" spans="1:7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AP526" s="68">
        <f t="shared" si="78"/>
        <v>0</v>
      </c>
      <c r="AQ526" s="68">
        <v>513</v>
      </c>
      <c r="AR526" s="41" t="s">
        <v>870</v>
      </c>
      <c r="AS526" s="42">
        <v>5</v>
      </c>
      <c r="AT526" s="43">
        <v>1.6000000000000001E-3</v>
      </c>
      <c r="AU526" s="38">
        <f t="shared" ref="AU526:AU589" si="86">IFERROR(FIND(F$3,AR526,1),0)</f>
        <v>0</v>
      </c>
      <c r="AV526" s="68">
        <f t="shared" si="79"/>
        <v>0</v>
      </c>
      <c r="AW526" s="44">
        <f>SUM(AV$14:AV526)</f>
        <v>0</v>
      </c>
      <c r="AX526" s="11">
        <f t="shared" si="80"/>
        <v>0</v>
      </c>
      <c r="AY526" s="11">
        <f t="shared" si="81"/>
        <v>513</v>
      </c>
      <c r="AZ526" s="11">
        <f t="shared" si="82"/>
        <v>0</v>
      </c>
      <c r="BA526" s="11">
        <v>513</v>
      </c>
      <c r="BB526" s="45" t="s">
        <v>1841</v>
      </c>
      <c r="BC526" s="45">
        <v>5</v>
      </c>
      <c r="BD526" s="46">
        <v>1.6000000000000001E-3</v>
      </c>
      <c r="BE526" s="38">
        <f t="shared" ref="BE526:BE589" si="87">IFERROR(FIND(F$3,BB526,1),0)</f>
        <v>0</v>
      </c>
      <c r="BF526" s="68">
        <f t="shared" si="83"/>
        <v>0</v>
      </c>
      <c r="BG526" s="44">
        <f>SUM(BF$14:BF526)</f>
        <v>8</v>
      </c>
      <c r="BH526" s="11">
        <f t="shared" si="84"/>
        <v>0</v>
      </c>
      <c r="BI526" s="11">
        <f t="shared" si="85"/>
        <v>513</v>
      </c>
      <c r="BT526" s="74">
        <v>482</v>
      </c>
      <c r="BU526" s="74" t="s">
        <v>843</v>
      </c>
      <c r="BV526" s="69" t="s">
        <v>2398</v>
      </c>
    </row>
    <row r="527" spans="1:7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AP527" s="68">
        <f t="shared" ref="AP527:AP590" si="88">AX527</f>
        <v>0</v>
      </c>
      <c r="AQ527" s="68">
        <v>514</v>
      </c>
      <c r="AR527" s="41" t="s">
        <v>871</v>
      </c>
      <c r="AS527" s="42">
        <v>5</v>
      </c>
      <c r="AT527" s="43">
        <v>1.6000000000000001E-3</v>
      </c>
      <c r="AU527" s="38">
        <f t="shared" si="86"/>
        <v>0</v>
      </c>
      <c r="AV527" s="68">
        <f t="shared" ref="AV527:AV590" si="89">IF(AU527=0,0,1)</f>
        <v>0</v>
      </c>
      <c r="AW527" s="44">
        <f>SUM(AV$14:AV527)</f>
        <v>0</v>
      </c>
      <c r="AX527" s="11">
        <f t="shared" ref="AX527:AX590" si="90">IF(AV527=1,AW527,0)</f>
        <v>0</v>
      </c>
      <c r="AY527" s="11">
        <f t="shared" ref="AY527:AY590" si="91">AQ527</f>
        <v>514</v>
      </c>
      <c r="AZ527" s="11">
        <f t="shared" ref="AZ527:AZ590" si="92">BH527</f>
        <v>0</v>
      </c>
      <c r="BA527" s="11">
        <v>514</v>
      </c>
      <c r="BB527" s="45" t="s">
        <v>1842</v>
      </c>
      <c r="BC527" s="45">
        <v>5</v>
      </c>
      <c r="BD527" s="46">
        <v>1.6000000000000001E-3</v>
      </c>
      <c r="BE527" s="38">
        <f t="shared" si="87"/>
        <v>0</v>
      </c>
      <c r="BF527" s="68">
        <f t="shared" si="83"/>
        <v>0</v>
      </c>
      <c r="BG527" s="44">
        <f>SUM(BF$14:BF527)</f>
        <v>8</v>
      </c>
      <c r="BH527" s="11">
        <f t="shared" si="84"/>
        <v>0</v>
      </c>
      <c r="BI527" s="11">
        <f t="shared" si="85"/>
        <v>514</v>
      </c>
      <c r="BT527" s="74">
        <v>483</v>
      </c>
      <c r="BU527" s="74" t="s">
        <v>844</v>
      </c>
      <c r="BV527" s="71" t="s">
        <v>2394</v>
      </c>
    </row>
    <row r="528" spans="1:7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AP528" s="68">
        <f t="shared" si="88"/>
        <v>0</v>
      </c>
      <c r="AQ528" s="68">
        <v>515</v>
      </c>
      <c r="AR528" s="41"/>
      <c r="AS528" s="42">
        <v>6</v>
      </c>
      <c r="AT528" s="43">
        <v>2E-3</v>
      </c>
      <c r="AU528" s="38">
        <f t="shared" si="86"/>
        <v>0</v>
      </c>
      <c r="AV528" s="68">
        <f t="shared" si="89"/>
        <v>0</v>
      </c>
      <c r="AW528" s="44">
        <f>SUM(AV$14:AV528)</f>
        <v>0</v>
      </c>
      <c r="AX528" s="11">
        <f t="shared" si="90"/>
        <v>0</v>
      </c>
      <c r="AY528" s="11">
        <f t="shared" si="91"/>
        <v>515</v>
      </c>
      <c r="AZ528" s="11">
        <f t="shared" si="92"/>
        <v>0</v>
      </c>
      <c r="BA528" s="11">
        <v>515</v>
      </c>
      <c r="BB528" s="45"/>
      <c r="BC528" s="45">
        <v>6</v>
      </c>
      <c r="BD528" s="46">
        <v>2E-3</v>
      </c>
      <c r="BE528" s="38">
        <f t="shared" si="87"/>
        <v>0</v>
      </c>
      <c r="BF528" s="68">
        <f t="shared" ref="BF528:BF591" si="93">IF(BE528=0,0,1)</f>
        <v>0</v>
      </c>
      <c r="BG528" s="44">
        <f>SUM(BF$14:BF528)</f>
        <v>8</v>
      </c>
      <c r="BH528" s="11">
        <f t="shared" ref="BH528:BH591" si="94">IF(BF528=1,BG528,0)</f>
        <v>0</v>
      </c>
      <c r="BI528" s="11">
        <f t="shared" ref="BI528:BI591" si="95">BA528</f>
        <v>515</v>
      </c>
      <c r="BT528" s="74">
        <v>484</v>
      </c>
      <c r="BU528" s="74" t="s">
        <v>845</v>
      </c>
      <c r="BV528" s="69" t="s">
        <v>2394</v>
      </c>
    </row>
    <row r="529" spans="1:7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AP529" s="68">
        <f t="shared" si="88"/>
        <v>0</v>
      </c>
      <c r="AQ529" s="68">
        <v>516</v>
      </c>
      <c r="AR529" s="41" t="s">
        <v>872</v>
      </c>
      <c r="AS529" s="42">
        <v>3</v>
      </c>
      <c r="AT529" s="43">
        <v>8.0000000000000004E-4</v>
      </c>
      <c r="AU529" s="38">
        <f t="shared" si="86"/>
        <v>0</v>
      </c>
      <c r="AV529" s="68">
        <f t="shared" si="89"/>
        <v>0</v>
      </c>
      <c r="AW529" s="44">
        <f>SUM(AV$14:AV529)</f>
        <v>0</v>
      </c>
      <c r="AX529" s="11">
        <f t="shared" si="90"/>
        <v>0</v>
      </c>
      <c r="AY529" s="11">
        <f t="shared" si="91"/>
        <v>516</v>
      </c>
      <c r="AZ529" s="11">
        <f t="shared" si="92"/>
        <v>0</v>
      </c>
      <c r="BA529" s="11">
        <v>516</v>
      </c>
      <c r="BB529" s="45" t="s">
        <v>1843</v>
      </c>
      <c r="BC529" s="45">
        <v>3</v>
      </c>
      <c r="BD529" s="46">
        <v>8.0000000000000004E-4</v>
      </c>
      <c r="BE529" s="38">
        <f t="shared" si="87"/>
        <v>0</v>
      </c>
      <c r="BF529" s="68">
        <f t="shared" si="93"/>
        <v>0</v>
      </c>
      <c r="BG529" s="44">
        <f>SUM(BF$14:BF529)</f>
        <v>8</v>
      </c>
      <c r="BH529" s="11">
        <f t="shared" si="94"/>
        <v>0</v>
      </c>
      <c r="BI529" s="11">
        <f t="shared" si="95"/>
        <v>516</v>
      </c>
      <c r="BT529" s="74">
        <v>485</v>
      </c>
      <c r="BU529" s="74" t="s">
        <v>846</v>
      </c>
      <c r="BV529" s="69" t="s">
        <v>2394</v>
      </c>
    </row>
    <row r="530" spans="1:7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AP530" s="68">
        <f t="shared" si="88"/>
        <v>0</v>
      </c>
      <c r="AQ530" s="68">
        <v>517</v>
      </c>
      <c r="AR530" s="41" t="s">
        <v>873</v>
      </c>
      <c r="AS530" s="42">
        <v>5</v>
      </c>
      <c r="AT530" s="43">
        <v>1.6000000000000001E-3</v>
      </c>
      <c r="AU530" s="38">
        <f t="shared" si="86"/>
        <v>0</v>
      </c>
      <c r="AV530" s="68">
        <f t="shared" si="89"/>
        <v>0</v>
      </c>
      <c r="AW530" s="44">
        <f>SUM(AV$14:AV530)</f>
        <v>0</v>
      </c>
      <c r="AX530" s="11">
        <f t="shared" si="90"/>
        <v>0</v>
      </c>
      <c r="AY530" s="11">
        <f t="shared" si="91"/>
        <v>517</v>
      </c>
      <c r="AZ530" s="11">
        <f t="shared" si="92"/>
        <v>0</v>
      </c>
      <c r="BA530" s="11">
        <v>517</v>
      </c>
      <c r="BB530" s="45" t="s">
        <v>1844</v>
      </c>
      <c r="BC530" s="45">
        <v>5</v>
      </c>
      <c r="BD530" s="46">
        <v>1.6000000000000001E-3</v>
      </c>
      <c r="BE530" s="38">
        <f t="shared" si="87"/>
        <v>0</v>
      </c>
      <c r="BF530" s="68">
        <f t="shared" si="93"/>
        <v>0</v>
      </c>
      <c r="BG530" s="44">
        <f>SUM(BF$14:BF530)</f>
        <v>8</v>
      </c>
      <c r="BH530" s="11">
        <f t="shared" si="94"/>
        <v>0</v>
      </c>
      <c r="BI530" s="11">
        <f t="shared" si="95"/>
        <v>517</v>
      </c>
      <c r="BT530" s="74">
        <v>486</v>
      </c>
      <c r="BU530" s="74" t="s">
        <v>847</v>
      </c>
      <c r="BV530" s="69" t="s">
        <v>2398</v>
      </c>
    </row>
    <row r="531" spans="1:7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AP531" s="68">
        <f t="shared" si="88"/>
        <v>0</v>
      </c>
      <c r="AQ531" s="68">
        <v>518</v>
      </c>
      <c r="AR531" s="41" t="s">
        <v>207</v>
      </c>
      <c r="AS531" s="42">
        <v>3</v>
      </c>
      <c r="AT531" s="43">
        <v>8.0000000000000004E-4</v>
      </c>
      <c r="AU531" s="38">
        <f t="shared" si="86"/>
        <v>0</v>
      </c>
      <c r="AV531" s="68">
        <f t="shared" si="89"/>
        <v>0</v>
      </c>
      <c r="AW531" s="44">
        <f>SUM(AV$14:AV531)</f>
        <v>0</v>
      </c>
      <c r="AX531" s="11">
        <f t="shared" si="90"/>
        <v>0</v>
      </c>
      <c r="AY531" s="11">
        <f t="shared" si="91"/>
        <v>518</v>
      </c>
      <c r="AZ531" s="11">
        <f t="shared" si="92"/>
        <v>0</v>
      </c>
      <c r="BA531" s="11">
        <v>518</v>
      </c>
      <c r="BB531" s="45" t="s">
        <v>207</v>
      </c>
      <c r="BC531" s="45">
        <v>3</v>
      </c>
      <c r="BD531" s="46">
        <v>8.0000000000000004E-4</v>
      </c>
      <c r="BE531" s="38">
        <f t="shared" si="87"/>
        <v>0</v>
      </c>
      <c r="BF531" s="68">
        <f t="shared" si="93"/>
        <v>0</v>
      </c>
      <c r="BG531" s="44">
        <f>SUM(BF$14:BF531)</f>
        <v>8</v>
      </c>
      <c r="BH531" s="11">
        <f t="shared" si="94"/>
        <v>0</v>
      </c>
      <c r="BI531" s="11">
        <f t="shared" si="95"/>
        <v>518</v>
      </c>
      <c r="BT531" s="74">
        <v>487</v>
      </c>
      <c r="BU531" s="74" t="s">
        <v>848</v>
      </c>
      <c r="BV531" s="69" t="s">
        <v>2398</v>
      </c>
    </row>
    <row r="532" spans="1:7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AP532" s="68">
        <f t="shared" si="88"/>
        <v>0</v>
      </c>
      <c r="AQ532" s="68">
        <v>519</v>
      </c>
      <c r="AR532" s="41" t="s">
        <v>874</v>
      </c>
      <c r="AS532" s="42">
        <v>8</v>
      </c>
      <c r="AT532" s="43">
        <v>3.0000000000000001E-3</v>
      </c>
      <c r="AU532" s="38">
        <f t="shared" si="86"/>
        <v>0</v>
      </c>
      <c r="AV532" s="68">
        <f t="shared" si="89"/>
        <v>0</v>
      </c>
      <c r="AW532" s="44">
        <f>SUM(AV$14:AV532)</f>
        <v>0</v>
      </c>
      <c r="AX532" s="11">
        <f t="shared" si="90"/>
        <v>0</v>
      </c>
      <c r="AY532" s="11">
        <f t="shared" si="91"/>
        <v>519</v>
      </c>
      <c r="AZ532" s="11">
        <f t="shared" si="92"/>
        <v>0</v>
      </c>
      <c r="BA532" s="11">
        <v>519</v>
      </c>
      <c r="BB532" s="45" t="s">
        <v>1845</v>
      </c>
      <c r="BC532" s="45">
        <v>8</v>
      </c>
      <c r="BD532" s="46">
        <v>3.0000000000000001E-3</v>
      </c>
      <c r="BE532" s="38">
        <f t="shared" si="87"/>
        <v>0</v>
      </c>
      <c r="BF532" s="68">
        <f t="shared" si="93"/>
        <v>0</v>
      </c>
      <c r="BG532" s="44">
        <f>SUM(BF$14:BF532)</f>
        <v>8</v>
      </c>
      <c r="BH532" s="11">
        <f t="shared" si="94"/>
        <v>0</v>
      </c>
      <c r="BI532" s="11">
        <f t="shared" si="95"/>
        <v>519</v>
      </c>
      <c r="BT532" s="74">
        <v>488</v>
      </c>
      <c r="BU532" s="74" t="s">
        <v>849</v>
      </c>
      <c r="BV532" s="69" t="s">
        <v>2398</v>
      </c>
    </row>
    <row r="533" spans="1:7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AP533" s="68">
        <f t="shared" si="88"/>
        <v>0</v>
      </c>
      <c r="AQ533" s="68">
        <v>520</v>
      </c>
      <c r="AR533" s="41" t="s">
        <v>875</v>
      </c>
      <c r="AS533" s="42">
        <v>7</v>
      </c>
      <c r="AT533" s="43">
        <v>2.5000000000000001E-3</v>
      </c>
      <c r="AU533" s="38">
        <f t="shared" si="86"/>
        <v>0</v>
      </c>
      <c r="AV533" s="68">
        <f t="shared" si="89"/>
        <v>0</v>
      </c>
      <c r="AW533" s="44">
        <f>SUM(AV$14:AV533)</f>
        <v>0</v>
      </c>
      <c r="AX533" s="11">
        <f t="shared" si="90"/>
        <v>0</v>
      </c>
      <c r="AY533" s="11">
        <f t="shared" si="91"/>
        <v>520</v>
      </c>
      <c r="AZ533" s="11">
        <f t="shared" si="92"/>
        <v>0</v>
      </c>
      <c r="BA533" s="11">
        <v>520</v>
      </c>
      <c r="BB533" s="45" t="s">
        <v>1846</v>
      </c>
      <c r="BC533" s="45">
        <v>7</v>
      </c>
      <c r="BD533" s="46">
        <v>2.5000000000000001E-3</v>
      </c>
      <c r="BE533" s="38">
        <f t="shared" si="87"/>
        <v>0</v>
      </c>
      <c r="BF533" s="68">
        <f t="shared" si="93"/>
        <v>0</v>
      </c>
      <c r="BG533" s="44">
        <f>SUM(BF$14:BF533)</f>
        <v>8</v>
      </c>
      <c r="BH533" s="11">
        <f t="shared" si="94"/>
        <v>0</v>
      </c>
      <c r="BI533" s="11">
        <f t="shared" si="95"/>
        <v>520</v>
      </c>
      <c r="BT533" s="74">
        <v>489</v>
      </c>
      <c r="BU533" s="74" t="s">
        <v>850</v>
      </c>
      <c r="BV533" s="69" t="s">
        <v>2398</v>
      </c>
    </row>
    <row r="534" spans="1:7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AP534" s="68">
        <f t="shared" si="88"/>
        <v>0</v>
      </c>
      <c r="AQ534" s="68">
        <v>521</v>
      </c>
      <c r="AR534" s="41" t="s">
        <v>876</v>
      </c>
      <c r="AS534" s="42">
        <v>3</v>
      </c>
      <c r="AT534" s="43">
        <v>8.0000000000000004E-4</v>
      </c>
      <c r="AU534" s="38">
        <f t="shared" si="86"/>
        <v>0</v>
      </c>
      <c r="AV534" s="68">
        <f t="shared" si="89"/>
        <v>0</v>
      </c>
      <c r="AW534" s="44">
        <f>SUM(AV$14:AV534)</f>
        <v>0</v>
      </c>
      <c r="AX534" s="11">
        <f t="shared" si="90"/>
        <v>0</v>
      </c>
      <c r="AY534" s="11">
        <f t="shared" si="91"/>
        <v>521</v>
      </c>
      <c r="AZ534" s="11">
        <f t="shared" si="92"/>
        <v>0</v>
      </c>
      <c r="BA534" s="11">
        <v>521</v>
      </c>
      <c r="BB534" s="45" t="s">
        <v>1847</v>
      </c>
      <c r="BC534" s="45">
        <v>3</v>
      </c>
      <c r="BD534" s="46">
        <v>8.0000000000000004E-4</v>
      </c>
      <c r="BE534" s="38">
        <f t="shared" si="87"/>
        <v>0</v>
      </c>
      <c r="BF534" s="68">
        <f t="shared" si="93"/>
        <v>0</v>
      </c>
      <c r="BG534" s="44">
        <f>SUM(BF$14:BF534)</f>
        <v>8</v>
      </c>
      <c r="BH534" s="11">
        <f t="shared" si="94"/>
        <v>0</v>
      </c>
      <c r="BI534" s="11">
        <f t="shared" si="95"/>
        <v>521</v>
      </c>
      <c r="BT534" s="74">
        <v>490</v>
      </c>
      <c r="BU534" s="74" t="s">
        <v>851</v>
      </c>
      <c r="BV534" s="69" t="s">
        <v>2416</v>
      </c>
    </row>
    <row r="535" spans="1:7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AP535" s="68">
        <f t="shared" si="88"/>
        <v>0</v>
      </c>
      <c r="AQ535" s="68">
        <v>522</v>
      </c>
      <c r="AR535" s="41" t="s">
        <v>877</v>
      </c>
      <c r="AS535" s="42">
        <v>4</v>
      </c>
      <c r="AT535" s="43">
        <v>1.1999999999999999E-3</v>
      </c>
      <c r="AU535" s="38">
        <f t="shared" si="86"/>
        <v>0</v>
      </c>
      <c r="AV535" s="68">
        <f t="shared" si="89"/>
        <v>0</v>
      </c>
      <c r="AW535" s="44">
        <f>SUM(AV$14:AV535)</f>
        <v>0</v>
      </c>
      <c r="AX535" s="11">
        <f t="shared" si="90"/>
        <v>0</v>
      </c>
      <c r="AY535" s="11">
        <f t="shared" si="91"/>
        <v>522</v>
      </c>
      <c r="AZ535" s="11">
        <f t="shared" si="92"/>
        <v>0</v>
      </c>
      <c r="BA535" s="11">
        <v>522</v>
      </c>
      <c r="BB535" s="45" t="s">
        <v>1848</v>
      </c>
      <c r="BC535" s="45">
        <v>4</v>
      </c>
      <c r="BD535" s="46">
        <v>1.1999999999999999E-3</v>
      </c>
      <c r="BE535" s="38">
        <f t="shared" si="87"/>
        <v>0</v>
      </c>
      <c r="BF535" s="68">
        <f t="shared" si="93"/>
        <v>0</v>
      </c>
      <c r="BG535" s="44">
        <f>SUM(BF$14:BF535)</f>
        <v>8</v>
      </c>
      <c r="BH535" s="11">
        <f t="shared" si="94"/>
        <v>0</v>
      </c>
      <c r="BI535" s="11">
        <f t="shared" si="95"/>
        <v>522</v>
      </c>
      <c r="BT535" s="74">
        <v>491</v>
      </c>
      <c r="BU535" s="74" t="s">
        <v>852</v>
      </c>
      <c r="BV535" s="70"/>
    </row>
    <row r="536" spans="1:7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AP536" s="68">
        <f t="shared" si="88"/>
        <v>0</v>
      </c>
      <c r="AQ536" s="68">
        <v>523</v>
      </c>
      <c r="AR536" s="41" t="s">
        <v>878</v>
      </c>
      <c r="AS536" s="42">
        <v>3</v>
      </c>
      <c r="AT536" s="43">
        <v>8.0000000000000004E-4</v>
      </c>
      <c r="AU536" s="38">
        <f t="shared" si="86"/>
        <v>0</v>
      </c>
      <c r="AV536" s="68">
        <f t="shared" si="89"/>
        <v>0</v>
      </c>
      <c r="AW536" s="44">
        <f>SUM(AV$14:AV536)</f>
        <v>0</v>
      </c>
      <c r="AX536" s="11">
        <f t="shared" si="90"/>
        <v>0</v>
      </c>
      <c r="AY536" s="11">
        <f t="shared" si="91"/>
        <v>523</v>
      </c>
      <c r="AZ536" s="11">
        <f t="shared" si="92"/>
        <v>0</v>
      </c>
      <c r="BA536" s="11">
        <v>523</v>
      </c>
      <c r="BB536" s="45" t="s">
        <v>1849</v>
      </c>
      <c r="BC536" s="45">
        <v>3</v>
      </c>
      <c r="BD536" s="46">
        <v>8.0000000000000004E-4</v>
      </c>
      <c r="BE536" s="38">
        <f t="shared" si="87"/>
        <v>0</v>
      </c>
      <c r="BF536" s="68">
        <f t="shared" si="93"/>
        <v>0</v>
      </c>
      <c r="BG536" s="44">
        <f>SUM(BF$14:BF536)</f>
        <v>8</v>
      </c>
      <c r="BH536" s="11">
        <f t="shared" si="94"/>
        <v>0</v>
      </c>
      <c r="BI536" s="11">
        <f t="shared" si="95"/>
        <v>523</v>
      </c>
      <c r="BT536" s="74">
        <v>492</v>
      </c>
      <c r="BU536" s="74" t="s">
        <v>852</v>
      </c>
      <c r="BV536" s="70"/>
    </row>
    <row r="537" spans="1:7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AP537" s="68">
        <f t="shared" si="88"/>
        <v>0</v>
      </c>
      <c r="AQ537" s="68">
        <v>524</v>
      </c>
      <c r="AR537" s="41" t="s">
        <v>879</v>
      </c>
      <c r="AS537" s="42">
        <v>3</v>
      </c>
      <c r="AT537" s="43">
        <v>8.0000000000000004E-4</v>
      </c>
      <c r="AU537" s="38">
        <f t="shared" si="86"/>
        <v>0</v>
      </c>
      <c r="AV537" s="68">
        <f t="shared" si="89"/>
        <v>0</v>
      </c>
      <c r="AW537" s="44">
        <f>SUM(AV$14:AV537)</f>
        <v>0</v>
      </c>
      <c r="AX537" s="11">
        <f t="shared" si="90"/>
        <v>0</v>
      </c>
      <c r="AY537" s="11">
        <f t="shared" si="91"/>
        <v>524</v>
      </c>
      <c r="AZ537" s="11">
        <f t="shared" si="92"/>
        <v>0</v>
      </c>
      <c r="BA537" s="11">
        <v>524</v>
      </c>
      <c r="BB537" s="45" t="s">
        <v>1850</v>
      </c>
      <c r="BC537" s="45">
        <v>3</v>
      </c>
      <c r="BD537" s="46">
        <v>8.0000000000000004E-4</v>
      </c>
      <c r="BE537" s="38">
        <f t="shared" si="87"/>
        <v>0</v>
      </c>
      <c r="BF537" s="68">
        <f t="shared" si="93"/>
        <v>0</v>
      </c>
      <c r="BG537" s="44">
        <f>SUM(BF$14:BF537)</f>
        <v>8</v>
      </c>
      <c r="BH537" s="11">
        <f t="shared" si="94"/>
        <v>0</v>
      </c>
      <c r="BI537" s="11">
        <f t="shared" si="95"/>
        <v>524</v>
      </c>
      <c r="BT537" s="74">
        <v>493</v>
      </c>
      <c r="BU537" s="74" t="s">
        <v>853</v>
      </c>
      <c r="BV537" s="69" t="s">
        <v>2398</v>
      </c>
    </row>
    <row r="538" spans="1:7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AP538" s="68">
        <f t="shared" si="88"/>
        <v>0</v>
      </c>
      <c r="AQ538" s="68">
        <v>525</v>
      </c>
      <c r="AR538" s="41" t="s">
        <v>880</v>
      </c>
      <c r="AS538" s="42">
        <v>3</v>
      </c>
      <c r="AT538" s="43">
        <v>8.0000000000000004E-4</v>
      </c>
      <c r="AU538" s="38">
        <f t="shared" si="86"/>
        <v>0</v>
      </c>
      <c r="AV538" s="68">
        <f t="shared" si="89"/>
        <v>0</v>
      </c>
      <c r="AW538" s="44">
        <f>SUM(AV$14:AV538)</f>
        <v>0</v>
      </c>
      <c r="AX538" s="11">
        <f t="shared" si="90"/>
        <v>0</v>
      </c>
      <c r="AY538" s="11">
        <f t="shared" si="91"/>
        <v>525</v>
      </c>
      <c r="AZ538" s="11">
        <f t="shared" si="92"/>
        <v>0</v>
      </c>
      <c r="BA538" s="11">
        <v>525</v>
      </c>
      <c r="BB538" s="45" t="s">
        <v>1851</v>
      </c>
      <c r="BC538" s="45">
        <v>3</v>
      </c>
      <c r="BD538" s="46">
        <v>8.0000000000000004E-4</v>
      </c>
      <c r="BE538" s="38">
        <f t="shared" si="87"/>
        <v>0</v>
      </c>
      <c r="BF538" s="68">
        <f t="shared" si="93"/>
        <v>0</v>
      </c>
      <c r="BG538" s="44">
        <f>SUM(BF$14:BF538)</f>
        <v>8</v>
      </c>
      <c r="BH538" s="11">
        <f t="shared" si="94"/>
        <v>0</v>
      </c>
      <c r="BI538" s="11">
        <f t="shared" si="95"/>
        <v>525</v>
      </c>
      <c r="BT538" s="74">
        <v>494</v>
      </c>
      <c r="BU538" s="74" t="s">
        <v>854</v>
      </c>
      <c r="BV538" s="69" t="s">
        <v>2398</v>
      </c>
    </row>
    <row r="539" spans="1:7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AP539" s="68">
        <f t="shared" si="88"/>
        <v>0</v>
      </c>
      <c r="AQ539" s="68">
        <v>526</v>
      </c>
      <c r="AR539" s="41" t="s">
        <v>881</v>
      </c>
      <c r="AS539" s="42">
        <v>3</v>
      </c>
      <c r="AT539" s="43">
        <v>8.0000000000000004E-4</v>
      </c>
      <c r="AU539" s="38">
        <f t="shared" si="86"/>
        <v>0</v>
      </c>
      <c r="AV539" s="68">
        <f t="shared" si="89"/>
        <v>0</v>
      </c>
      <c r="AW539" s="44">
        <f>SUM(AV$14:AV539)</f>
        <v>0</v>
      </c>
      <c r="AX539" s="11">
        <f t="shared" si="90"/>
        <v>0</v>
      </c>
      <c r="AY539" s="11">
        <f t="shared" si="91"/>
        <v>526</v>
      </c>
      <c r="AZ539" s="11">
        <f t="shared" si="92"/>
        <v>0</v>
      </c>
      <c r="BA539" s="11">
        <v>526</v>
      </c>
      <c r="BB539" s="45" t="s">
        <v>1852</v>
      </c>
      <c r="BC539" s="45">
        <v>3</v>
      </c>
      <c r="BD539" s="46">
        <v>8.0000000000000004E-4</v>
      </c>
      <c r="BE539" s="38">
        <f t="shared" si="87"/>
        <v>0</v>
      </c>
      <c r="BF539" s="68">
        <f t="shared" si="93"/>
        <v>0</v>
      </c>
      <c r="BG539" s="44">
        <f>SUM(BF$14:BF539)</f>
        <v>8</v>
      </c>
      <c r="BH539" s="11">
        <f t="shared" si="94"/>
        <v>0</v>
      </c>
      <c r="BI539" s="11">
        <f t="shared" si="95"/>
        <v>526</v>
      </c>
      <c r="BT539" s="74">
        <v>495</v>
      </c>
      <c r="BU539" s="74" t="s">
        <v>855</v>
      </c>
      <c r="BV539" s="69" t="s">
        <v>2398</v>
      </c>
    </row>
    <row r="540" spans="1:7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AP540" s="68">
        <f t="shared" si="88"/>
        <v>0</v>
      </c>
      <c r="AQ540" s="68">
        <v>527</v>
      </c>
      <c r="AR540" s="41" t="s">
        <v>882</v>
      </c>
      <c r="AS540" s="42">
        <v>5</v>
      </c>
      <c r="AT540" s="43">
        <v>1.6000000000000001E-3</v>
      </c>
      <c r="AU540" s="38">
        <f t="shared" si="86"/>
        <v>0</v>
      </c>
      <c r="AV540" s="68">
        <f t="shared" si="89"/>
        <v>0</v>
      </c>
      <c r="AW540" s="44">
        <f>SUM(AV$14:AV540)</f>
        <v>0</v>
      </c>
      <c r="AX540" s="11">
        <f t="shared" si="90"/>
        <v>0</v>
      </c>
      <c r="AY540" s="11">
        <f t="shared" si="91"/>
        <v>527</v>
      </c>
      <c r="AZ540" s="11">
        <f t="shared" si="92"/>
        <v>0</v>
      </c>
      <c r="BA540" s="11">
        <v>527</v>
      </c>
      <c r="BB540" s="45" t="s">
        <v>1853</v>
      </c>
      <c r="BC540" s="45">
        <v>5</v>
      </c>
      <c r="BD540" s="46">
        <v>1.6000000000000001E-3</v>
      </c>
      <c r="BE540" s="38">
        <f t="shared" si="87"/>
        <v>0</v>
      </c>
      <c r="BF540" s="68">
        <f t="shared" si="93"/>
        <v>0</v>
      </c>
      <c r="BG540" s="44">
        <f>SUM(BF$14:BF540)</f>
        <v>8</v>
      </c>
      <c r="BH540" s="11">
        <f t="shared" si="94"/>
        <v>0</v>
      </c>
      <c r="BI540" s="11">
        <f t="shared" si="95"/>
        <v>527</v>
      </c>
      <c r="BT540" s="74">
        <v>496</v>
      </c>
      <c r="BU540" s="74" t="s">
        <v>856</v>
      </c>
      <c r="BV540" s="69" t="s">
        <v>2389</v>
      </c>
    </row>
    <row r="541" spans="1:7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AP541" s="68">
        <f t="shared" si="88"/>
        <v>0</v>
      </c>
      <c r="AQ541" s="68">
        <v>528</v>
      </c>
      <c r="AR541" s="41" t="s">
        <v>883</v>
      </c>
      <c r="AS541" s="42">
        <v>5</v>
      </c>
      <c r="AT541" s="43">
        <v>1.6000000000000001E-3</v>
      </c>
      <c r="AU541" s="38">
        <f t="shared" si="86"/>
        <v>0</v>
      </c>
      <c r="AV541" s="68">
        <f t="shared" si="89"/>
        <v>0</v>
      </c>
      <c r="AW541" s="44">
        <f>SUM(AV$14:AV541)</f>
        <v>0</v>
      </c>
      <c r="AX541" s="11">
        <f t="shared" si="90"/>
        <v>0</v>
      </c>
      <c r="AY541" s="11">
        <f t="shared" si="91"/>
        <v>528</v>
      </c>
      <c r="AZ541" s="11">
        <f t="shared" si="92"/>
        <v>0</v>
      </c>
      <c r="BA541" s="11">
        <v>528</v>
      </c>
      <c r="BB541" s="45" t="s">
        <v>1854</v>
      </c>
      <c r="BC541" s="45">
        <v>5</v>
      </c>
      <c r="BD541" s="46">
        <v>1.6000000000000001E-3</v>
      </c>
      <c r="BE541" s="38">
        <f t="shared" si="87"/>
        <v>0</v>
      </c>
      <c r="BF541" s="68">
        <f t="shared" si="93"/>
        <v>0</v>
      </c>
      <c r="BG541" s="44">
        <f>SUM(BF$14:BF541)</f>
        <v>8</v>
      </c>
      <c r="BH541" s="11">
        <f t="shared" si="94"/>
        <v>0</v>
      </c>
      <c r="BI541" s="11">
        <f t="shared" si="95"/>
        <v>528</v>
      </c>
      <c r="BT541" s="74">
        <v>497</v>
      </c>
      <c r="BU541" s="74" t="s">
        <v>857</v>
      </c>
      <c r="BV541" s="69" t="s">
        <v>2389</v>
      </c>
    </row>
    <row r="542" spans="1:7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AP542" s="68">
        <f t="shared" si="88"/>
        <v>0</v>
      </c>
      <c r="AQ542" s="68">
        <v>529</v>
      </c>
      <c r="AR542" s="41" t="s">
        <v>884</v>
      </c>
      <c r="AS542" s="42">
        <v>5</v>
      </c>
      <c r="AT542" s="43">
        <v>1.6000000000000001E-3</v>
      </c>
      <c r="AU542" s="38">
        <f t="shared" si="86"/>
        <v>0</v>
      </c>
      <c r="AV542" s="68">
        <f t="shared" si="89"/>
        <v>0</v>
      </c>
      <c r="AW542" s="44">
        <f>SUM(AV$14:AV542)</f>
        <v>0</v>
      </c>
      <c r="AX542" s="11">
        <f t="shared" si="90"/>
        <v>0</v>
      </c>
      <c r="AY542" s="11">
        <f t="shared" si="91"/>
        <v>529</v>
      </c>
      <c r="AZ542" s="11">
        <f t="shared" si="92"/>
        <v>0</v>
      </c>
      <c r="BA542" s="11">
        <v>529</v>
      </c>
      <c r="BB542" s="45" t="s">
        <v>1855</v>
      </c>
      <c r="BC542" s="45">
        <v>5</v>
      </c>
      <c r="BD542" s="46">
        <v>1.6000000000000001E-3</v>
      </c>
      <c r="BE542" s="38">
        <f t="shared" si="87"/>
        <v>0</v>
      </c>
      <c r="BF542" s="68">
        <f t="shared" si="93"/>
        <v>0</v>
      </c>
      <c r="BG542" s="44">
        <f>SUM(BF$14:BF542)</f>
        <v>8</v>
      </c>
      <c r="BH542" s="11">
        <f t="shared" si="94"/>
        <v>0</v>
      </c>
      <c r="BI542" s="11">
        <f t="shared" si="95"/>
        <v>529</v>
      </c>
      <c r="BT542" s="74">
        <v>498</v>
      </c>
      <c r="BU542" s="74" t="s">
        <v>858</v>
      </c>
      <c r="BV542" s="69" t="s">
        <v>2389</v>
      </c>
    </row>
    <row r="543" spans="1:7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AP543" s="68">
        <f t="shared" si="88"/>
        <v>0</v>
      </c>
      <c r="AQ543" s="68">
        <v>530</v>
      </c>
      <c r="AR543" s="41" t="s">
        <v>885</v>
      </c>
      <c r="AS543" s="42">
        <v>3</v>
      </c>
      <c r="AT543" s="43">
        <v>8.0000000000000004E-4</v>
      </c>
      <c r="AU543" s="38">
        <f t="shared" si="86"/>
        <v>0</v>
      </c>
      <c r="AV543" s="68">
        <f t="shared" si="89"/>
        <v>0</v>
      </c>
      <c r="AW543" s="44">
        <f>SUM(AV$14:AV543)</f>
        <v>0</v>
      </c>
      <c r="AX543" s="11">
        <f t="shared" si="90"/>
        <v>0</v>
      </c>
      <c r="AY543" s="11">
        <f t="shared" si="91"/>
        <v>530</v>
      </c>
      <c r="AZ543" s="11">
        <f t="shared" si="92"/>
        <v>0</v>
      </c>
      <c r="BA543" s="11">
        <v>530</v>
      </c>
      <c r="BB543" s="45" t="s">
        <v>1856</v>
      </c>
      <c r="BC543" s="45">
        <v>3</v>
      </c>
      <c r="BD543" s="46">
        <v>8.0000000000000004E-4</v>
      </c>
      <c r="BE543" s="38">
        <f t="shared" si="87"/>
        <v>0</v>
      </c>
      <c r="BF543" s="68">
        <f t="shared" si="93"/>
        <v>0</v>
      </c>
      <c r="BG543" s="44">
        <f>SUM(BF$14:BF543)</f>
        <v>8</v>
      </c>
      <c r="BH543" s="11">
        <f t="shared" si="94"/>
        <v>0</v>
      </c>
      <c r="BI543" s="11">
        <f t="shared" si="95"/>
        <v>530</v>
      </c>
      <c r="BT543" s="74">
        <v>499</v>
      </c>
      <c r="BU543" s="74" t="s">
        <v>859</v>
      </c>
      <c r="BV543" s="69" t="s">
        <v>2389</v>
      </c>
    </row>
    <row r="544" spans="1:7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AP544" s="68">
        <f t="shared" si="88"/>
        <v>0</v>
      </c>
      <c r="AQ544" s="68">
        <v>531</v>
      </c>
      <c r="AR544" s="41" t="s">
        <v>886</v>
      </c>
      <c r="AS544" s="42">
        <v>4</v>
      </c>
      <c r="AT544" s="43">
        <v>1.1999999999999999E-3</v>
      </c>
      <c r="AU544" s="38">
        <f t="shared" si="86"/>
        <v>0</v>
      </c>
      <c r="AV544" s="68">
        <f t="shared" si="89"/>
        <v>0</v>
      </c>
      <c r="AW544" s="44">
        <f>SUM(AV$14:AV544)</f>
        <v>0</v>
      </c>
      <c r="AX544" s="11">
        <f t="shared" si="90"/>
        <v>0</v>
      </c>
      <c r="AY544" s="11">
        <f t="shared" si="91"/>
        <v>531</v>
      </c>
      <c r="AZ544" s="11">
        <f t="shared" si="92"/>
        <v>0</v>
      </c>
      <c r="BA544" s="11">
        <v>531</v>
      </c>
      <c r="BB544" s="45" t="s">
        <v>1857</v>
      </c>
      <c r="BC544" s="45">
        <v>4</v>
      </c>
      <c r="BD544" s="46">
        <v>1.1999999999999999E-3</v>
      </c>
      <c r="BE544" s="38">
        <f t="shared" si="87"/>
        <v>0</v>
      </c>
      <c r="BF544" s="68">
        <f t="shared" si="93"/>
        <v>0</v>
      </c>
      <c r="BG544" s="44">
        <f>SUM(BF$14:BF544)</f>
        <v>8</v>
      </c>
      <c r="BH544" s="11">
        <f t="shared" si="94"/>
        <v>0</v>
      </c>
      <c r="BI544" s="11">
        <f t="shared" si="95"/>
        <v>531</v>
      </c>
      <c r="BT544" s="74">
        <v>500</v>
      </c>
      <c r="BU544" s="74" t="s">
        <v>860</v>
      </c>
      <c r="BV544" s="69" t="s">
        <v>2389</v>
      </c>
    </row>
    <row r="545" spans="1:7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AP545" s="68">
        <f t="shared" si="88"/>
        <v>0</v>
      </c>
      <c r="AQ545" s="68">
        <v>532</v>
      </c>
      <c r="AR545" s="41" t="s">
        <v>887</v>
      </c>
      <c r="AS545" s="42">
        <v>4</v>
      </c>
      <c r="AT545" s="43">
        <v>1.1999999999999999E-3</v>
      </c>
      <c r="AU545" s="38">
        <f t="shared" si="86"/>
        <v>0</v>
      </c>
      <c r="AV545" s="68">
        <f t="shared" si="89"/>
        <v>0</v>
      </c>
      <c r="AW545" s="44">
        <f>SUM(AV$14:AV545)</f>
        <v>0</v>
      </c>
      <c r="AX545" s="11">
        <f t="shared" si="90"/>
        <v>0</v>
      </c>
      <c r="AY545" s="11">
        <f t="shared" si="91"/>
        <v>532</v>
      </c>
      <c r="AZ545" s="11">
        <f t="shared" si="92"/>
        <v>0</v>
      </c>
      <c r="BA545" s="11">
        <v>532</v>
      </c>
      <c r="BB545" s="45" t="s">
        <v>1858</v>
      </c>
      <c r="BC545" s="45">
        <v>4</v>
      </c>
      <c r="BD545" s="46">
        <v>1.1999999999999999E-3</v>
      </c>
      <c r="BE545" s="38">
        <f t="shared" si="87"/>
        <v>0</v>
      </c>
      <c r="BF545" s="68">
        <f t="shared" si="93"/>
        <v>0</v>
      </c>
      <c r="BG545" s="44">
        <f>SUM(BF$14:BF545)</f>
        <v>8</v>
      </c>
      <c r="BH545" s="11">
        <f t="shared" si="94"/>
        <v>0</v>
      </c>
      <c r="BI545" s="11">
        <f t="shared" si="95"/>
        <v>532</v>
      </c>
      <c r="BT545" s="74">
        <v>501</v>
      </c>
      <c r="BU545" s="74" t="s">
        <v>861</v>
      </c>
      <c r="BV545" s="70"/>
    </row>
    <row r="546" spans="1:7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AP546" s="68">
        <f t="shared" si="88"/>
        <v>0</v>
      </c>
      <c r="AQ546" s="68">
        <v>533</v>
      </c>
      <c r="AR546" s="41" t="s">
        <v>299</v>
      </c>
      <c r="AS546" s="42">
        <v>5</v>
      </c>
      <c r="AT546" s="43">
        <v>1.6000000000000001E-3</v>
      </c>
      <c r="AU546" s="38">
        <f t="shared" si="86"/>
        <v>0</v>
      </c>
      <c r="AV546" s="68">
        <f t="shared" si="89"/>
        <v>0</v>
      </c>
      <c r="AW546" s="44">
        <f>SUM(AV$14:AV546)</f>
        <v>0</v>
      </c>
      <c r="AX546" s="11">
        <f t="shared" si="90"/>
        <v>0</v>
      </c>
      <c r="AY546" s="11">
        <f t="shared" si="91"/>
        <v>533</v>
      </c>
      <c r="AZ546" s="11">
        <f t="shared" si="92"/>
        <v>0</v>
      </c>
      <c r="BA546" s="11">
        <v>533</v>
      </c>
      <c r="BB546" s="45" t="s">
        <v>1859</v>
      </c>
      <c r="BC546" s="45">
        <v>5</v>
      </c>
      <c r="BD546" s="46">
        <v>1.6000000000000001E-3</v>
      </c>
      <c r="BE546" s="38">
        <f t="shared" si="87"/>
        <v>0</v>
      </c>
      <c r="BF546" s="68">
        <f t="shared" si="93"/>
        <v>0</v>
      </c>
      <c r="BG546" s="44">
        <f>SUM(BF$14:BF546)</f>
        <v>8</v>
      </c>
      <c r="BH546" s="11">
        <f t="shared" si="94"/>
        <v>0</v>
      </c>
      <c r="BI546" s="11">
        <f t="shared" si="95"/>
        <v>533</v>
      </c>
      <c r="BT546" s="74">
        <v>502</v>
      </c>
      <c r="BU546" s="74" t="s">
        <v>862</v>
      </c>
      <c r="BV546" s="69" t="s">
        <v>2389</v>
      </c>
    </row>
    <row r="547" spans="1:7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AP547" s="68">
        <f t="shared" si="88"/>
        <v>0</v>
      </c>
      <c r="AQ547" s="68">
        <v>534</v>
      </c>
      <c r="AR547" s="41" t="s">
        <v>888</v>
      </c>
      <c r="AS547" s="42">
        <v>2</v>
      </c>
      <c r="AT547" s="43">
        <v>5.0000000000000001E-4</v>
      </c>
      <c r="AU547" s="38">
        <f t="shared" si="86"/>
        <v>0</v>
      </c>
      <c r="AV547" s="68">
        <f t="shared" si="89"/>
        <v>0</v>
      </c>
      <c r="AW547" s="44">
        <f>SUM(AV$14:AV547)</f>
        <v>0</v>
      </c>
      <c r="AX547" s="11">
        <f t="shared" si="90"/>
        <v>0</v>
      </c>
      <c r="AY547" s="11">
        <f t="shared" si="91"/>
        <v>534</v>
      </c>
      <c r="AZ547" s="11">
        <f t="shared" si="92"/>
        <v>0</v>
      </c>
      <c r="BA547" s="11">
        <v>534</v>
      </c>
      <c r="BB547" s="45" t="s">
        <v>1860</v>
      </c>
      <c r="BC547" s="45">
        <v>2</v>
      </c>
      <c r="BD547" s="46">
        <v>5.0000000000000001E-4</v>
      </c>
      <c r="BE547" s="38">
        <f t="shared" si="87"/>
        <v>0</v>
      </c>
      <c r="BF547" s="68">
        <f t="shared" si="93"/>
        <v>0</v>
      </c>
      <c r="BG547" s="44">
        <f>SUM(BF$14:BF547)</f>
        <v>8</v>
      </c>
      <c r="BH547" s="11">
        <f t="shared" si="94"/>
        <v>0</v>
      </c>
      <c r="BI547" s="11">
        <f t="shared" si="95"/>
        <v>534</v>
      </c>
      <c r="BT547" s="74">
        <v>503</v>
      </c>
      <c r="BU547" s="74" t="s">
        <v>205</v>
      </c>
      <c r="BV547" s="71" t="s">
        <v>2394</v>
      </c>
    </row>
    <row r="548" spans="1:7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AP548" s="68">
        <f t="shared" si="88"/>
        <v>0</v>
      </c>
      <c r="AQ548" s="68">
        <v>535</v>
      </c>
      <c r="AR548" s="41" t="s">
        <v>889</v>
      </c>
      <c r="AS548" s="42">
        <v>4</v>
      </c>
      <c r="AT548" s="43">
        <v>1.1999999999999999E-3</v>
      </c>
      <c r="AU548" s="38">
        <f t="shared" si="86"/>
        <v>0</v>
      </c>
      <c r="AV548" s="68">
        <f t="shared" si="89"/>
        <v>0</v>
      </c>
      <c r="AW548" s="44">
        <f>SUM(AV$14:AV548)</f>
        <v>0</v>
      </c>
      <c r="AX548" s="11">
        <f t="shared" si="90"/>
        <v>0</v>
      </c>
      <c r="AY548" s="11">
        <f t="shared" si="91"/>
        <v>535</v>
      </c>
      <c r="AZ548" s="11">
        <f t="shared" si="92"/>
        <v>0</v>
      </c>
      <c r="BA548" s="11">
        <v>535</v>
      </c>
      <c r="BB548" s="45" t="s">
        <v>1861</v>
      </c>
      <c r="BC548" s="45">
        <v>4</v>
      </c>
      <c r="BD548" s="46">
        <v>1.1999999999999999E-3</v>
      </c>
      <c r="BE548" s="38">
        <f t="shared" si="87"/>
        <v>0</v>
      </c>
      <c r="BF548" s="68">
        <f t="shared" si="93"/>
        <v>0</v>
      </c>
      <c r="BG548" s="44">
        <f>SUM(BF$14:BF548)</f>
        <v>8</v>
      </c>
      <c r="BH548" s="11">
        <f t="shared" si="94"/>
        <v>0</v>
      </c>
      <c r="BI548" s="11">
        <f t="shared" si="95"/>
        <v>535</v>
      </c>
      <c r="BT548" s="74">
        <v>504</v>
      </c>
      <c r="BU548" s="74" t="s">
        <v>863</v>
      </c>
      <c r="BV548" s="69" t="s">
        <v>2389</v>
      </c>
    </row>
    <row r="549" spans="1:7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AP549" s="68">
        <f t="shared" si="88"/>
        <v>0</v>
      </c>
      <c r="AQ549" s="68">
        <v>536</v>
      </c>
      <c r="AR549" s="41" t="s">
        <v>890</v>
      </c>
      <c r="AS549" s="42">
        <v>3</v>
      </c>
      <c r="AT549" s="43">
        <v>8.0000000000000004E-4</v>
      </c>
      <c r="AU549" s="38">
        <f t="shared" si="86"/>
        <v>0</v>
      </c>
      <c r="AV549" s="68">
        <f t="shared" si="89"/>
        <v>0</v>
      </c>
      <c r="AW549" s="44">
        <f>SUM(AV$14:AV549)</f>
        <v>0</v>
      </c>
      <c r="AX549" s="11">
        <f t="shared" si="90"/>
        <v>0</v>
      </c>
      <c r="AY549" s="11">
        <f t="shared" si="91"/>
        <v>536</v>
      </c>
      <c r="AZ549" s="11">
        <f t="shared" si="92"/>
        <v>0</v>
      </c>
      <c r="BA549" s="11">
        <v>536</v>
      </c>
      <c r="BB549" s="45" t="s">
        <v>1862</v>
      </c>
      <c r="BC549" s="45">
        <v>3</v>
      </c>
      <c r="BD549" s="46">
        <v>8.0000000000000004E-4</v>
      </c>
      <c r="BE549" s="38">
        <f t="shared" si="87"/>
        <v>0</v>
      </c>
      <c r="BF549" s="68">
        <f t="shared" si="93"/>
        <v>0</v>
      </c>
      <c r="BG549" s="44">
        <f>SUM(BF$14:BF549)</f>
        <v>8</v>
      </c>
      <c r="BH549" s="11">
        <f t="shared" si="94"/>
        <v>0</v>
      </c>
      <c r="BI549" s="11">
        <f t="shared" si="95"/>
        <v>536</v>
      </c>
      <c r="BT549" s="74">
        <v>505</v>
      </c>
      <c r="BU549" s="74" t="s">
        <v>864</v>
      </c>
      <c r="BV549" s="69" t="s">
        <v>2389</v>
      </c>
    </row>
    <row r="550" spans="1:7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AP550" s="68">
        <f t="shared" si="88"/>
        <v>0</v>
      </c>
      <c r="AQ550" s="68">
        <v>537</v>
      </c>
      <c r="AR550" s="41"/>
      <c r="AS550" s="42">
        <v>9</v>
      </c>
      <c r="AT550" s="43">
        <v>3.5000000000000001E-3</v>
      </c>
      <c r="AU550" s="38">
        <f t="shared" si="86"/>
        <v>0</v>
      </c>
      <c r="AV550" s="68">
        <f t="shared" si="89"/>
        <v>0</v>
      </c>
      <c r="AW550" s="44">
        <f>SUM(AV$14:AV550)</f>
        <v>0</v>
      </c>
      <c r="AX550" s="11">
        <f t="shared" si="90"/>
        <v>0</v>
      </c>
      <c r="AY550" s="11">
        <f t="shared" si="91"/>
        <v>537</v>
      </c>
      <c r="AZ550" s="11">
        <f t="shared" si="92"/>
        <v>0</v>
      </c>
      <c r="BA550" s="11">
        <v>537</v>
      </c>
      <c r="BB550" s="45"/>
      <c r="BC550" s="45">
        <v>9</v>
      </c>
      <c r="BD550" s="46">
        <v>3.5000000000000001E-3</v>
      </c>
      <c r="BE550" s="38">
        <f t="shared" si="87"/>
        <v>0</v>
      </c>
      <c r="BF550" s="68">
        <f t="shared" si="93"/>
        <v>0</v>
      </c>
      <c r="BG550" s="44">
        <f>SUM(BF$14:BF550)</f>
        <v>8</v>
      </c>
      <c r="BH550" s="11">
        <f t="shared" si="94"/>
        <v>0</v>
      </c>
      <c r="BI550" s="11">
        <f t="shared" si="95"/>
        <v>537</v>
      </c>
      <c r="BT550" s="74">
        <v>506</v>
      </c>
      <c r="BU550" s="74" t="s">
        <v>865</v>
      </c>
      <c r="BV550" s="69" t="s">
        <v>2389</v>
      </c>
    </row>
    <row r="551" spans="1:7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AP551" s="68">
        <f t="shared" si="88"/>
        <v>0</v>
      </c>
      <c r="AQ551" s="68">
        <v>538</v>
      </c>
      <c r="AR551" s="41" t="s">
        <v>892</v>
      </c>
      <c r="AS551" s="42">
        <v>4</v>
      </c>
      <c r="AT551" s="43">
        <v>1.1999999999999999E-3</v>
      </c>
      <c r="AU551" s="38">
        <f t="shared" si="86"/>
        <v>0</v>
      </c>
      <c r="AV551" s="68">
        <f t="shared" si="89"/>
        <v>0</v>
      </c>
      <c r="AW551" s="44">
        <f>SUM(AV$14:AV551)</f>
        <v>0</v>
      </c>
      <c r="AX551" s="11">
        <f t="shared" si="90"/>
        <v>0</v>
      </c>
      <c r="AY551" s="11">
        <f t="shared" si="91"/>
        <v>538</v>
      </c>
      <c r="AZ551" s="11">
        <f t="shared" si="92"/>
        <v>0</v>
      </c>
      <c r="BA551" s="11">
        <v>538</v>
      </c>
      <c r="BB551" s="45" t="s">
        <v>1863</v>
      </c>
      <c r="BC551" s="45">
        <v>4</v>
      </c>
      <c r="BD551" s="46">
        <v>1.1999999999999999E-3</v>
      </c>
      <c r="BE551" s="38">
        <f t="shared" si="87"/>
        <v>0</v>
      </c>
      <c r="BF551" s="68">
        <f t="shared" si="93"/>
        <v>0</v>
      </c>
      <c r="BG551" s="44">
        <f>SUM(BF$14:BF551)</f>
        <v>8</v>
      </c>
      <c r="BH551" s="11">
        <f t="shared" si="94"/>
        <v>0</v>
      </c>
      <c r="BI551" s="11">
        <f t="shared" si="95"/>
        <v>538</v>
      </c>
      <c r="BT551" s="74">
        <v>507</v>
      </c>
      <c r="BU551" s="74" t="s">
        <v>866</v>
      </c>
      <c r="BV551" s="71" t="s">
        <v>2416</v>
      </c>
    </row>
    <row r="552" spans="1:7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AP552" s="68">
        <f t="shared" si="88"/>
        <v>0</v>
      </c>
      <c r="AQ552" s="68">
        <v>539</v>
      </c>
      <c r="AR552" s="41" t="s">
        <v>893</v>
      </c>
      <c r="AS552" s="42">
        <v>5</v>
      </c>
      <c r="AT552" s="43">
        <v>1.6000000000000001E-3</v>
      </c>
      <c r="AU552" s="38">
        <f t="shared" si="86"/>
        <v>0</v>
      </c>
      <c r="AV552" s="68">
        <f t="shared" si="89"/>
        <v>0</v>
      </c>
      <c r="AW552" s="44">
        <f>SUM(AV$14:AV552)</f>
        <v>0</v>
      </c>
      <c r="AX552" s="11">
        <f t="shared" si="90"/>
        <v>0</v>
      </c>
      <c r="AY552" s="11">
        <f t="shared" si="91"/>
        <v>539</v>
      </c>
      <c r="AZ552" s="11">
        <f t="shared" si="92"/>
        <v>0</v>
      </c>
      <c r="BA552" s="11">
        <v>539</v>
      </c>
      <c r="BB552" s="45" t="s">
        <v>1864</v>
      </c>
      <c r="BC552" s="45">
        <v>5</v>
      </c>
      <c r="BD552" s="46">
        <v>1.6000000000000001E-3</v>
      </c>
      <c r="BE552" s="38">
        <f t="shared" si="87"/>
        <v>0</v>
      </c>
      <c r="BF552" s="68">
        <f t="shared" si="93"/>
        <v>0</v>
      </c>
      <c r="BG552" s="44">
        <f>SUM(BF$14:BF552)</f>
        <v>8</v>
      </c>
      <c r="BH552" s="11">
        <f t="shared" si="94"/>
        <v>0</v>
      </c>
      <c r="BI552" s="11">
        <f t="shared" si="95"/>
        <v>539</v>
      </c>
      <c r="BT552" s="74">
        <v>508</v>
      </c>
      <c r="BU552" s="74" t="s">
        <v>867</v>
      </c>
      <c r="BV552" s="69" t="s">
        <v>2389</v>
      </c>
    </row>
    <row r="553" spans="1:7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AP553" s="68">
        <f t="shared" si="88"/>
        <v>0</v>
      </c>
      <c r="AQ553" s="68">
        <v>540</v>
      </c>
      <c r="AR553" s="41" t="s">
        <v>894</v>
      </c>
      <c r="AS553" s="42">
        <v>2</v>
      </c>
      <c r="AT553" s="43">
        <v>5.0000000000000001E-4</v>
      </c>
      <c r="AU553" s="38">
        <f t="shared" si="86"/>
        <v>0</v>
      </c>
      <c r="AV553" s="68">
        <f t="shared" si="89"/>
        <v>0</v>
      </c>
      <c r="AW553" s="44">
        <f>SUM(AV$14:AV553)</f>
        <v>0</v>
      </c>
      <c r="AX553" s="11">
        <f t="shared" si="90"/>
        <v>0</v>
      </c>
      <c r="AY553" s="11">
        <f t="shared" si="91"/>
        <v>540</v>
      </c>
      <c r="AZ553" s="11">
        <f t="shared" si="92"/>
        <v>9</v>
      </c>
      <c r="BA553" s="11">
        <v>540</v>
      </c>
      <c r="BB553" s="45" t="s">
        <v>1865</v>
      </c>
      <c r="BC553" s="45">
        <v>2</v>
      </c>
      <c r="BD553" s="46">
        <v>5.0000000000000001E-4</v>
      </c>
      <c r="BE553" s="38">
        <f t="shared" si="87"/>
        <v>33</v>
      </c>
      <c r="BF553" s="68">
        <f t="shared" si="93"/>
        <v>1</v>
      </c>
      <c r="BG553" s="44">
        <f>SUM(BF$14:BF553)</f>
        <v>9</v>
      </c>
      <c r="BH553" s="11">
        <f t="shared" si="94"/>
        <v>9</v>
      </c>
      <c r="BI553" s="11">
        <f t="shared" si="95"/>
        <v>540</v>
      </c>
      <c r="BT553" s="74">
        <v>509</v>
      </c>
      <c r="BU553" s="74" t="s">
        <v>297</v>
      </c>
      <c r="BV553" s="70"/>
    </row>
    <row r="554" spans="1:7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AP554" s="68">
        <f t="shared" si="88"/>
        <v>0</v>
      </c>
      <c r="AQ554" s="68">
        <v>541</v>
      </c>
      <c r="AR554" s="41" t="s">
        <v>895</v>
      </c>
      <c r="AS554" s="42">
        <v>8</v>
      </c>
      <c r="AT554" s="43">
        <v>3.0000000000000001E-3</v>
      </c>
      <c r="AU554" s="38">
        <f t="shared" si="86"/>
        <v>0</v>
      </c>
      <c r="AV554" s="68">
        <f t="shared" si="89"/>
        <v>0</v>
      </c>
      <c r="AW554" s="44">
        <f>SUM(AV$14:AV554)</f>
        <v>0</v>
      </c>
      <c r="AX554" s="11">
        <f t="shared" si="90"/>
        <v>0</v>
      </c>
      <c r="AY554" s="11">
        <f t="shared" si="91"/>
        <v>541</v>
      </c>
      <c r="AZ554" s="11">
        <f t="shared" si="92"/>
        <v>0</v>
      </c>
      <c r="BA554" s="11">
        <v>541</v>
      </c>
      <c r="BB554" s="45" t="s">
        <v>1866</v>
      </c>
      <c r="BC554" s="45">
        <v>8</v>
      </c>
      <c r="BD554" s="46">
        <v>3.0000000000000001E-3</v>
      </c>
      <c r="BE554" s="38">
        <f t="shared" si="87"/>
        <v>0</v>
      </c>
      <c r="BF554" s="68">
        <f t="shared" si="93"/>
        <v>0</v>
      </c>
      <c r="BG554" s="44">
        <f>SUM(BF$14:BF554)</f>
        <v>9</v>
      </c>
      <c r="BH554" s="11">
        <f t="shared" si="94"/>
        <v>0</v>
      </c>
      <c r="BI554" s="11">
        <f t="shared" si="95"/>
        <v>541</v>
      </c>
      <c r="BT554" s="74">
        <v>510</v>
      </c>
      <c r="BU554" s="74" t="s">
        <v>298</v>
      </c>
      <c r="BV554" s="71" t="s">
        <v>2391</v>
      </c>
    </row>
    <row r="555" spans="1:7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AP555" s="68">
        <f t="shared" si="88"/>
        <v>0</v>
      </c>
      <c r="AQ555" s="68">
        <v>542</v>
      </c>
      <c r="AR555" s="41" t="s">
        <v>896</v>
      </c>
      <c r="AS555" s="42">
        <v>8</v>
      </c>
      <c r="AT555" s="43">
        <v>3.0000000000000001E-3</v>
      </c>
      <c r="AU555" s="38">
        <f t="shared" si="86"/>
        <v>0</v>
      </c>
      <c r="AV555" s="68">
        <f t="shared" si="89"/>
        <v>0</v>
      </c>
      <c r="AW555" s="44">
        <f>SUM(AV$14:AV555)</f>
        <v>0</v>
      </c>
      <c r="AX555" s="11">
        <f t="shared" si="90"/>
        <v>0</v>
      </c>
      <c r="AY555" s="11">
        <f t="shared" si="91"/>
        <v>542</v>
      </c>
      <c r="AZ555" s="11">
        <f t="shared" si="92"/>
        <v>0</v>
      </c>
      <c r="BA555" s="11">
        <v>542</v>
      </c>
      <c r="BB555" s="45" t="s">
        <v>1867</v>
      </c>
      <c r="BC555" s="45">
        <v>8</v>
      </c>
      <c r="BD555" s="46">
        <v>3.0000000000000001E-3</v>
      </c>
      <c r="BE555" s="38">
        <f t="shared" si="87"/>
        <v>0</v>
      </c>
      <c r="BF555" s="68">
        <f t="shared" si="93"/>
        <v>0</v>
      </c>
      <c r="BG555" s="44">
        <f>SUM(BF$14:BF555)</f>
        <v>9</v>
      </c>
      <c r="BH555" s="11">
        <f t="shared" si="94"/>
        <v>0</v>
      </c>
      <c r="BI555" s="11">
        <f t="shared" si="95"/>
        <v>542</v>
      </c>
      <c r="BT555" s="74">
        <v>511</v>
      </c>
      <c r="BU555" s="74" t="s">
        <v>868</v>
      </c>
      <c r="BV555" s="71" t="s">
        <v>2389</v>
      </c>
    </row>
    <row r="556" spans="1:7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AP556" s="68">
        <f t="shared" si="88"/>
        <v>0</v>
      </c>
      <c r="AQ556" s="68">
        <v>543</v>
      </c>
      <c r="AR556" s="41" t="s">
        <v>208</v>
      </c>
      <c r="AS556" s="42">
        <v>8</v>
      </c>
      <c r="AT556" s="43">
        <v>3.0000000000000001E-3</v>
      </c>
      <c r="AU556" s="38">
        <f t="shared" si="86"/>
        <v>0</v>
      </c>
      <c r="AV556" s="68">
        <f t="shared" si="89"/>
        <v>0</v>
      </c>
      <c r="AW556" s="44">
        <f>SUM(AV$14:AV556)</f>
        <v>0</v>
      </c>
      <c r="AX556" s="11">
        <f t="shared" si="90"/>
        <v>0</v>
      </c>
      <c r="AY556" s="11">
        <f t="shared" si="91"/>
        <v>543</v>
      </c>
      <c r="AZ556" s="11">
        <f t="shared" si="92"/>
        <v>0</v>
      </c>
      <c r="BA556" s="11">
        <v>543</v>
      </c>
      <c r="BB556" s="45" t="s">
        <v>208</v>
      </c>
      <c r="BC556" s="45">
        <v>8</v>
      </c>
      <c r="BD556" s="46">
        <v>3.0000000000000001E-3</v>
      </c>
      <c r="BE556" s="38">
        <f t="shared" si="87"/>
        <v>0</v>
      </c>
      <c r="BF556" s="68">
        <f t="shared" si="93"/>
        <v>0</v>
      </c>
      <c r="BG556" s="44">
        <f>SUM(BF$14:BF556)</f>
        <v>9</v>
      </c>
      <c r="BH556" s="11">
        <f t="shared" si="94"/>
        <v>0</v>
      </c>
      <c r="BI556" s="11">
        <f t="shared" si="95"/>
        <v>543</v>
      </c>
      <c r="BT556" s="74">
        <v>512</v>
      </c>
      <c r="BU556" s="74" t="s">
        <v>869</v>
      </c>
      <c r="BV556" s="71" t="s">
        <v>2394</v>
      </c>
    </row>
    <row r="557" spans="1:7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AP557" s="68">
        <f t="shared" si="88"/>
        <v>0</v>
      </c>
      <c r="AQ557" s="68">
        <v>544</v>
      </c>
      <c r="AR557" s="41" t="s">
        <v>897</v>
      </c>
      <c r="AS557" s="42">
        <v>8</v>
      </c>
      <c r="AT557" s="43">
        <v>3.0000000000000001E-3</v>
      </c>
      <c r="AU557" s="38">
        <f t="shared" si="86"/>
        <v>0</v>
      </c>
      <c r="AV557" s="68">
        <f t="shared" si="89"/>
        <v>0</v>
      </c>
      <c r="AW557" s="44">
        <f>SUM(AV$14:AV557)</f>
        <v>0</v>
      </c>
      <c r="AX557" s="11">
        <f t="shared" si="90"/>
        <v>0</v>
      </c>
      <c r="AY557" s="11">
        <f t="shared" si="91"/>
        <v>544</v>
      </c>
      <c r="AZ557" s="11">
        <f t="shared" si="92"/>
        <v>0</v>
      </c>
      <c r="BA557" s="11">
        <v>544</v>
      </c>
      <c r="BB557" s="45" t="s">
        <v>1868</v>
      </c>
      <c r="BC557" s="45">
        <v>8</v>
      </c>
      <c r="BD557" s="46">
        <v>3.0000000000000001E-3</v>
      </c>
      <c r="BE557" s="38">
        <f t="shared" si="87"/>
        <v>0</v>
      </c>
      <c r="BF557" s="68">
        <f t="shared" si="93"/>
        <v>0</v>
      </c>
      <c r="BG557" s="44">
        <f>SUM(BF$14:BF557)</f>
        <v>9</v>
      </c>
      <c r="BH557" s="11">
        <f t="shared" si="94"/>
        <v>0</v>
      </c>
      <c r="BI557" s="11">
        <f t="shared" si="95"/>
        <v>544</v>
      </c>
      <c r="BT557" s="74">
        <v>513</v>
      </c>
      <c r="BU557" s="74" t="s">
        <v>870</v>
      </c>
      <c r="BV557" s="71" t="s">
        <v>2394</v>
      </c>
    </row>
    <row r="558" spans="1:7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AP558" s="68">
        <f t="shared" si="88"/>
        <v>0</v>
      </c>
      <c r="AQ558" s="68">
        <v>545</v>
      </c>
      <c r="AR558" s="41" t="s">
        <v>898</v>
      </c>
      <c r="AS558" s="42">
        <v>8</v>
      </c>
      <c r="AT558" s="43">
        <v>3.0000000000000001E-3</v>
      </c>
      <c r="AU558" s="38">
        <f t="shared" si="86"/>
        <v>0</v>
      </c>
      <c r="AV558" s="68">
        <f t="shared" si="89"/>
        <v>0</v>
      </c>
      <c r="AW558" s="44">
        <f>SUM(AV$14:AV558)</f>
        <v>0</v>
      </c>
      <c r="AX558" s="11">
        <f t="shared" si="90"/>
        <v>0</v>
      </c>
      <c r="AY558" s="11">
        <f t="shared" si="91"/>
        <v>545</v>
      </c>
      <c r="AZ558" s="11">
        <f t="shared" si="92"/>
        <v>0</v>
      </c>
      <c r="BA558" s="11">
        <v>545</v>
      </c>
      <c r="BB558" s="45" t="s">
        <v>1869</v>
      </c>
      <c r="BC558" s="45">
        <v>8</v>
      </c>
      <c r="BD558" s="46">
        <v>3.0000000000000001E-3</v>
      </c>
      <c r="BE558" s="38">
        <f t="shared" si="87"/>
        <v>0</v>
      </c>
      <c r="BF558" s="68">
        <f t="shared" si="93"/>
        <v>0</v>
      </c>
      <c r="BG558" s="44">
        <f>SUM(BF$14:BF558)</f>
        <v>9</v>
      </c>
      <c r="BH558" s="11">
        <f t="shared" si="94"/>
        <v>0</v>
      </c>
      <c r="BI558" s="11">
        <f t="shared" si="95"/>
        <v>545</v>
      </c>
      <c r="BT558" s="74">
        <v>514</v>
      </c>
      <c r="BU558" s="74" t="s">
        <v>871</v>
      </c>
      <c r="BV558" s="69" t="s">
        <v>2389</v>
      </c>
    </row>
    <row r="559" spans="1:7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AP559" s="68">
        <f t="shared" si="88"/>
        <v>0</v>
      </c>
      <c r="AQ559" s="68">
        <v>546</v>
      </c>
      <c r="AR559" s="41" t="s">
        <v>899</v>
      </c>
      <c r="AS559" s="42">
        <v>8</v>
      </c>
      <c r="AT559" s="43">
        <v>3.0000000000000001E-3</v>
      </c>
      <c r="AU559" s="38">
        <f t="shared" si="86"/>
        <v>0</v>
      </c>
      <c r="AV559" s="68">
        <f t="shared" si="89"/>
        <v>0</v>
      </c>
      <c r="AW559" s="44">
        <f>SUM(AV$14:AV559)</f>
        <v>0</v>
      </c>
      <c r="AX559" s="11">
        <f t="shared" si="90"/>
        <v>0</v>
      </c>
      <c r="AY559" s="11">
        <f t="shared" si="91"/>
        <v>546</v>
      </c>
      <c r="AZ559" s="11">
        <f t="shared" si="92"/>
        <v>0</v>
      </c>
      <c r="BA559" s="11">
        <v>546</v>
      </c>
      <c r="BB559" s="45" t="s">
        <v>1870</v>
      </c>
      <c r="BC559" s="45">
        <v>8</v>
      </c>
      <c r="BD559" s="46">
        <v>3.0000000000000001E-3</v>
      </c>
      <c r="BE559" s="38">
        <f t="shared" si="87"/>
        <v>0</v>
      </c>
      <c r="BF559" s="68">
        <f t="shared" si="93"/>
        <v>0</v>
      </c>
      <c r="BG559" s="44">
        <f>SUM(BF$14:BF559)</f>
        <v>9</v>
      </c>
      <c r="BH559" s="11">
        <f t="shared" si="94"/>
        <v>0</v>
      </c>
      <c r="BI559" s="11">
        <f t="shared" si="95"/>
        <v>546</v>
      </c>
      <c r="BT559" s="74">
        <v>515</v>
      </c>
      <c r="BU559" s="74" t="s">
        <v>206</v>
      </c>
      <c r="BV559" s="70"/>
    </row>
    <row r="560" spans="1:7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AP560" s="68">
        <f t="shared" si="88"/>
        <v>0</v>
      </c>
      <c r="AQ560" s="68">
        <v>547</v>
      </c>
      <c r="AR560" s="41" t="s">
        <v>900</v>
      </c>
      <c r="AS560" s="42">
        <v>8</v>
      </c>
      <c r="AT560" s="43">
        <v>3.0000000000000001E-3</v>
      </c>
      <c r="AU560" s="38">
        <f t="shared" si="86"/>
        <v>0</v>
      </c>
      <c r="AV560" s="68">
        <f t="shared" si="89"/>
        <v>0</v>
      </c>
      <c r="AW560" s="44">
        <f>SUM(AV$14:AV560)</f>
        <v>0</v>
      </c>
      <c r="AX560" s="11">
        <f t="shared" si="90"/>
        <v>0</v>
      </c>
      <c r="AY560" s="11">
        <f t="shared" si="91"/>
        <v>547</v>
      </c>
      <c r="AZ560" s="11">
        <f t="shared" si="92"/>
        <v>0</v>
      </c>
      <c r="BA560" s="11">
        <v>547</v>
      </c>
      <c r="BB560" s="45" t="s">
        <v>1871</v>
      </c>
      <c r="BC560" s="45">
        <v>8</v>
      </c>
      <c r="BD560" s="46">
        <v>3.0000000000000001E-3</v>
      </c>
      <c r="BE560" s="38">
        <f t="shared" si="87"/>
        <v>0</v>
      </c>
      <c r="BF560" s="68">
        <f t="shared" si="93"/>
        <v>0</v>
      </c>
      <c r="BG560" s="44">
        <f>SUM(BF$14:BF560)</f>
        <v>9</v>
      </c>
      <c r="BH560" s="11">
        <f t="shared" si="94"/>
        <v>0</v>
      </c>
      <c r="BI560" s="11">
        <f t="shared" si="95"/>
        <v>547</v>
      </c>
      <c r="BT560" s="74">
        <v>516</v>
      </c>
      <c r="BU560" s="74" t="s">
        <v>872</v>
      </c>
      <c r="BV560" s="69" t="s">
        <v>2389</v>
      </c>
    </row>
    <row r="561" spans="1:7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AP561" s="68">
        <f t="shared" si="88"/>
        <v>0</v>
      </c>
      <c r="AQ561" s="68">
        <v>548</v>
      </c>
      <c r="AR561" s="41" t="s">
        <v>209</v>
      </c>
      <c r="AS561" s="42">
        <v>8</v>
      </c>
      <c r="AT561" s="43">
        <v>3.0000000000000001E-3</v>
      </c>
      <c r="AU561" s="38">
        <f t="shared" si="86"/>
        <v>0</v>
      </c>
      <c r="AV561" s="68">
        <f t="shared" si="89"/>
        <v>0</v>
      </c>
      <c r="AW561" s="44">
        <f>SUM(AV$14:AV561)</f>
        <v>0</v>
      </c>
      <c r="AX561" s="11">
        <f t="shared" si="90"/>
        <v>0</v>
      </c>
      <c r="AY561" s="11">
        <f t="shared" si="91"/>
        <v>548</v>
      </c>
      <c r="AZ561" s="11">
        <f t="shared" si="92"/>
        <v>0</v>
      </c>
      <c r="BA561" s="11">
        <v>548</v>
      </c>
      <c r="BB561" s="45" t="s">
        <v>209</v>
      </c>
      <c r="BC561" s="45">
        <v>8</v>
      </c>
      <c r="BD561" s="46">
        <v>3.0000000000000001E-3</v>
      </c>
      <c r="BE561" s="38">
        <f t="shared" si="87"/>
        <v>0</v>
      </c>
      <c r="BF561" s="68">
        <f t="shared" si="93"/>
        <v>0</v>
      </c>
      <c r="BG561" s="44">
        <f>SUM(BF$14:BF561)</f>
        <v>9</v>
      </c>
      <c r="BH561" s="11">
        <f t="shared" si="94"/>
        <v>0</v>
      </c>
      <c r="BI561" s="11">
        <f t="shared" si="95"/>
        <v>548</v>
      </c>
      <c r="BT561" s="74">
        <v>517</v>
      </c>
      <c r="BU561" s="74" t="s">
        <v>873</v>
      </c>
      <c r="BV561" s="71" t="s">
        <v>2394</v>
      </c>
    </row>
    <row r="562" spans="1:7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AP562" s="68">
        <f t="shared" si="88"/>
        <v>0</v>
      </c>
      <c r="AQ562" s="68">
        <v>549</v>
      </c>
      <c r="AR562" s="41" t="s">
        <v>901</v>
      </c>
      <c r="AS562" s="42">
        <v>8</v>
      </c>
      <c r="AT562" s="43">
        <v>3.0000000000000001E-3</v>
      </c>
      <c r="AU562" s="38">
        <f t="shared" si="86"/>
        <v>0</v>
      </c>
      <c r="AV562" s="68">
        <f t="shared" si="89"/>
        <v>0</v>
      </c>
      <c r="AW562" s="44">
        <f>SUM(AV$14:AV562)</f>
        <v>0</v>
      </c>
      <c r="AX562" s="11">
        <f t="shared" si="90"/>
        <v>0</v>
      </c>
      <c r="AY562" s="11">
        <f t="shared" si="91"/>
        <v>549</v>
      </c>
      <c r="AZ562" s="11">
        <f t="shared" si="92"/>
        <v>0</v>
      </c>
      <c r="BA562" s="11">
        <v>549</v>
      </c>
      <c r="BB562" s="45" t="s">
        <v>1872</v>
      </c>
      <c r="BC562" s="45">
        <v>8</v>
      </c>
      <c r="BD562" s="46">
        <v>3.0000000000000001E-3</v>
      </c>
      <c r="BE562" s="38">
        <f t="shared" si="87"/>
        <v>0</v>
      </c>
      <c r="BF562" s="68">
        <f t="shared" si="93"/>
        <v>0</v>
      </c>
      <c r="BG562" s="44">
        <f>SUM(BF$14:BF562)</f>
        <v>9</v>
      </c>
      <c r="BH562" s="11">
        <f t="shared" si="94"/>
        <v>0</v>
      </c>
      <c r="BI562" s="11">
        <f t="shared" si="95"/>
        <v>549</v>
      </c>
      <c r="BT562" s="74">
        <v>518</v>
      </c>
      <c r="BU562" s="74" t="s">
        <v>207</v>
      </c>
      <c r="BV562" s="71" t="s">
        <v>2394</v>
      </c>
    </row>
    <row r="563" spans="1:7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AP563" s="68">
        <f t="shared" si="88"/>
        <v>0</v>
      </c>
      <c r="AQ563" s="68">
        <v>550</v>
      </c>
      <c r="AR563" s="41" t="s">
        <v>902</v>
      </c>
      <c r="AS563" s="42">
        <v>8</v>
      </c>
      <c r="AT563" s="43">
        <v>3.0000000000000001E-3</v>
      </c>
      <c r="AU563" s="38">
        <f t="shared" si="86"/>
        <v>0</v>
      </c>
      <c r="AV563" s="68">
        <f t="shared" si="89"/>
        <v>0</v>
      </c>
      <c r="AW563" s="44">
        <f>SUM(AV$14:AV563)</f>
        <v>0</v>
      </c>
      <c r="AX563" s="11">
        <f t="shared" si="90"/>
        <v>0</v>
      </c>
      <c r="AY563" s="11">
        <f t="shared" si="91"/>
        <v>550</v>
      </c>
      <c r="AZ563" s="11">
        <f t="shared" si="92"/>
        <v>0</v>
      </c>
      <c r="BA563" s="11">
        <v>550</v>
      </c>
      <c r="BB563" s="45" t="s">
        <v>1873</v>
      </c>
      <c r="BC563" s="45">
        <v>8</v>
      </c>
      <c r="BD563" s="46">
        <v>3.0000000000000001E-3</v>
      </c>
      <c r="BE563" s="38">
        <f t="shared" si="87"/>
        <v>0</v>
      </c>
      <c r="BF563" s="68">
        <f t="shared" si="93"/>
        <v>0</v>
      </c>
      <c r="BG563" s="44">
        <f>SUM(BF$14:BF563)</f>
        <v>9</v>
      </c>
      <c r="BH563" s="11">
        <f t="shared" si="94"/>
        <v>0</v>
      </c>
      <c r="BI563" s="11">
        <f t="shared" si="95"/>
        <v>550</v>
      </c>
      <c r="BT563" s="74">
        <v>519</v>
      </c>
      <c r="BU563" s="74" t="s">
        <v>874</v>
      </c>
      <c r="BV563" s="71" t="s">
        <v>2389</v>
      </c>
    </row>
    <row r="564" spans="1:7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AP564" s="68">
        <f t="shared" si="88"/>
        <v>0</v>
      </c>
      <c r="AQ564" s="68">
        <v>551</v>
      </c>
      <c r="AR564" s="41" t="s">
        <v>903</v>
      </c>
      <c r="AS564" s="42">
        <v>8</v>
      </c>
      <c r="AT564" s="43">
        <v>3.0000000000000001E-3</v>
      </c>
      <c r="AU564" s="38">
        <f t="shared" si="86"/>
        <v>0</v>
      </c>
      <c r="AV564" s="68">
        <f t="shared" si="89"/>
        <v>0</v>
      </c>
      <c r="AW564" s="44">
        <f>SUM(AV$14:AV564)</f>
        <v>0</v>
      </c>
      <c r="AX564" s="11">
        <f t="shared" si="90"/>
        <v>0</v>
      </c>
      <c r="AY564" s="11">
        <f t="shared" si="91"/>
        <v>551</v>
      </c>
      <c r="AZ564" s="11">
        <f t="shared" si="92"/>
        <v>0</v>
      </c>
      <c r="BA564" s="11">
        <v>551</v>
      </c>
      <c r="BB564" s="45" t="s">
        <v>1874</v>
      </c>
      <c r="BC564" s="45">
        <v>8</v>
      </c>
      <c r="BD564" s="46">
        <v>3.0000000000000001E-3</v>
      </c>
      <c r="BE564" s="38">
        <f t="shared" si="87"/>
        <v>0</v>
      </c>
      <c r="BF564" s="68">
        <f t="shared" si="93"/>
        <v>0</v>
      </c>
      <c r="BG564" s="44">
        <f>SUM(BF$14:BF564)</f>
        <v>9</v>
      </c>
      <c r="BH564" s="11">
        <f t="shared" si="94"/>
        <v>0</v>
      </c>
      <c r="BI564" s="11">
        <f t="shared" si="95"/>
        <v>551</v>
      </c>
      <c r="BT564" s="74">
        <v>520</v>
      </c>
      <c r="BU564" s="74" t="s">
        <v>875</v>
      </c>
      <c r="BV564" s="69" t="s">
        <v>2389</v>
      </c>
    </row>
    <row r="565" spans="1:7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AP565" s="68">
        <f t="shared" si="88"/>
        <v>0</v>
      </c>
      <c r="AQ565" s="68">
        <v>552</v>
      </c>
      <c r="AR565" s="41" t="s">
        <v>904</v>
      </c>
      <c r="AS565" s="42">
        <v>8</v>
      </c>
      <c r="AT565" s="43">
        <v>3.0000000000000001E-3</v>
      </c>
      <c r="AU565" s="38">
        <f t="shared" si="86"/>
        <v>0</v>
      </c>
      <c r="AV565" s="68">
        <f t="shared" si="89"/>
        <v>0</v>
      </c>
      <c r="AW565" s="44">
        <f>SUM(AV$14:AV565)</f>
        <v>0</v>
      </c>
      <c r="AX565" s="11">
        <f t="shared" si="90"/>
        <v>0</v>
      </c>
      <c r="AY565" s="11">
        <f t="shared" si="91"/>
        <v>552</v>
      </c>
      <c r="AZ565" s="11">
        <f t="shared" si="92"/>
        <v>0</v>
      </c>
      <c r="BA565" s="11">
        <v>552</v>
      </c>
      <c r="BB565" s="45" t="s">
        <v>1875</v>
      </c>
      <c r="BC565" s="45">
        <v>8</v>
      </c>
      <c r="BD565" s="46">
        <v>3.0000000000000001E-3</v>
      </c>
      <c r="BE565" s="38">
        <f t="shared" si="87"/>
        <v>0</v>
      </c>
      <c r="BF565" s="68">
        <f t="shared" si="93"/>
        <v>0</v>
      </c>
      <c r="BG565" s="44">
        <f>SUM(BF$14:BF565)</f>
        <v>9</v>
      </c>
      <c r="BH565" s="11">
        <f t="shared" si="94"/>
        <v>0</v>
      </c>
      <c r="BI565" s="11">
        <f t="shared" si="95"/>
        <v>552</v>
      </c>
      <c r="BT565" s="74">
        <v>521</v>
      </c>
      <c r="BU565" s="74" t="s">
        <v>876</v>
      </c>
      <c r="BV565" s="69" t="s">
        <v>2389</v>
      </c>
    </row>
    <row r="566" spans="1:7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AP566" s="68">
        <f t="shared" si="88"/>
        <v>0</v>
      </c>
      <c r="AQ566" s="68">
        <v>553</v>
      </c>
      <c r="AR566" s="41" t="s">
        <v>210</v>
      </c>
      <c r="AS566" s="42">
        <v>8</v>
      </c>
      <c r="AT566" s="43">
        <v>3.0000000000000001E-3</v>
      </c>
      <c r="AU566" s="38">
        <f t="shared" si="86"/>
        <v>0</v>
      </c>
      <c r="AV566" s="68">
        <f t="shared" si="89"/>
        <v>0</v>
      </c>
      <c r="AW566" s="44">
        <f>SUM(AV$14:AV566)</f>
        <v>0</v>
      </c>
      <c r="AX566" s="11">
        <f t="shared" si="90"/>
        <v>0</v>
      </c>
      <c r="AY566" s="11">
        <f t="shared" si="91"/>
        <v>553</v>
      </c>
      <c r="AZ566" s="11">
        <f t="shared" si="92"/>
        <v>0</v>
      </c>
      <c r="BA566" s="11">
        <v>553</v>
      </c>
      <c r="BB566" s="45" t="s">
        <v>210</v>
      </c>
      <c r="BC566" s="45">
        <v>8</v>
      </c>
      <c r="BD566" s="46">
        <v>3.0000000000000001E-3</v>
      </c>
      <c r="BE566" s="38">
        <f t="shared" si="87"/>
        <v>0</v>
      </c>
      <c r="BF566" s="68">
        <f t="shared" si="93"/>
        <v>0</v>
      </c>
      <c r="BG566" s="44">
        <f>SUM(BF$14:BF566)</f>
        <v>9</v>
      </c>
      <c r="BH566" s="11">
        <f t="shared" si="94"/>
        <v>0</v>
      </c>
      <c r="BI566" s="11">
        <f t="shared" si="95"/>
        <v>553</v>
      </c>
      <c r="BT566" s="74">
        <v>522</v>
      </c>
      <c r="BU566" s="74" t="s">
        <v>877</v>
      </c>
      <c r="BV566" s="69" t="s">
        <v>2389</v>
      </c>
    </row>
    <row r="567" spans="1:7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AP567" s="68">
        <f t="shared" si="88"/>
        <v>0</v>
      </c>
      <c r="AQ567" s="68">
        <v>554</v>
      </c>
      <c r="AR567" s="41" t="s">
        <v>905</v>
      </c>
      <c r="AS567" s="42">
        <v>8</v>
      </c>
      <c r="AT567" s="43">
        <v>3.0000000000000001E-3</v>
      </c>
      <c r="AU567" s="38">
        <f t="shared" si="86"/>
        <v>0</v>
      </c>
      <c r="AV567" s="68">
        <f t="shared" si="89"/>
        <v>0</v>
      </c>
      <c r="AW567" s="44">
        <f>SUM(AV$14:AV567)</f>
        <v>0</v>
      </c>
      <c r="AX567" s="11">
        <f t="shared" si="90"/>
        <v>0</v>
      </c>
      <c r="AY567" s="11">
        <f t="shared" si="91"/>
        <v>554</v>
      </c>
      <c r="AZ567" s="11">
        <f t="shared" si="92"/>
        <v>0</v>
      </c>
      <c r="BA567" s="11">
        <v>554</v>
      </c>
      <c r="BB567" s="45" t="s">
        <v>1876</v>
      </c>
      <c r="BC567" s="45">
        <v>8</v>
      </c>
      <c r="BD567" s="46">
        <v>3.0000000000000001E-3</v>
      </c>
      <c r="BE567" s="38">
        <f t="shared" si="87"/>
        <v>0</v>
      </c>
      <c r="BF567" s="68">
        <f t="shared" si="93"/>
        <v>0</v>
      </c>
      <c r="BG567" s="44">
        <f>SUM(BF$14:BF567)</f>
        <v>9</v>
      </c>
      <c r="BH567" s="11">
        <f t="shared" si="94"/>
        <v>0</v>
      </c>
      <c r="BI567" s="11">
        <f t="shared" si="95"/>
        <v>554</v>
      </c>
      <c r="BT567" s="74">
        <v>523</v>
      </c>
      <c r="BU567" s="74" t="s">
        <v>878</v>
      </c>
      <c r="BV567" s="71" t="s">
        <v>2389</v>
      </c>
    </row>
    <row r="568" spans="1:7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AP568" s="68">
        <f t="shared" si="88"/>
        <v>0</v>
      </c>
      <c r="AQ568" s="68">
        <v>555</v>
      </c>
      <c r="AR568" s="41" t="s">
        <v>906</v>
      </c>
      <c r="AS568" s="42">
        <v>8</v>
      </c>
      <c r="AT568" s="43">
        <v>3.0000000000000001E-3</v>
      </c>
      <c r="AU568" s="38">
        <f t="shared" si="86"/>
        <v>0</v>
      </c>
      <c r="AV568" s="68">
        <f t="shared" si="89"/>
        <v>0</v>
      </c>
      <c r="AW568" s="44">
        <f>SUM(AV$14:AV568)</f>
        <v>0</v>
      </c>
      <c r="AX568" s="11">
        <f t="shared" si="90"/>
        <v>0</v>
      </c>
      <c r="AY568" s="11">
        <f t="shared" si="91"/>
        <v>555</v>
      </c>
      <c r="AZ568" s="11">
        <f t="shared" si="92"/>
        <v>0</v>
      </c>
      <c r="BA568" s="11">
        <v>555</v>
      </c>
      <c r="BB568" s="45" t="s">
        <v>1877</v>
      </c>
      <c r="BC568" s="45">
        <v>8</v>
      </c>
      <c r="BD568" s="46">
        <v>3.0000000000000001E-3</v>
      </c>
      <c r="BE568" s="38">
        <f t="shared" si="87"/>
        <v>0</v>
      </c>
      <c r="BF568" s="68">
        <f t="shared" si="93"/>
        <v>0</v>
      </c>
      <c r="BG568" s="44">
        <f>SUM(BF$14:BF568)</f>
        <v>9</v>
      </c>
      <c r="BH568" s="11">
        <f t="shared" si="94"/>
        <v>0</v>
      </c>
      <c r="BI568" s="11">
        <f t="shared" si="95"/>
        <v>555</v>
      </c>
      <c r="BT568" s="74">
        <v>524</v>
      </c>
      <c r="BU568" s="74" t="s">
        <v>879</v>
      </c>
      <c r="BV568" s="71" t="s">
        <v>2394</v>
      </c>
    </row>
    <row r="569" spans="1:7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AP569" s="68">
        <f t="shared" si="88"/>
        <v>0</v>
      </c>
      <c r="AQ569" s="68">
        <v>556</v>
      </c>
      <c r="AR569" s="41" t="s">
        <v>907</v>
      </c>
      <c r="AS569" s="42">
        <v>8</v>
      </c>
      <c r="AT569" s="43">
        <v>3.0000000000000001E-3</v>
      </c>
      <c r="AU569" s="38">
        <f t="shared" si="86"/>
        <v>0</v>
      </c>
      <c r="AV569" s="68">
        <f t="shared" si="89"/>
        <v>0</v>
      </c>
      <c r="AW569" s="44">
        <f>SUM(AV$14:AV569)</f>
        <v>0</v>
      </c>
      <c r="AX569" s="11">
        <f t="shared" si="90"/>
        <v>0</v>
      </c>
      <c r="AY569" s="11">
        <f t="shared" si="91"/>
        <v>556</v>
      </c>
      <c r="AZ569" s="11">
        <f t="shared" si="92"/>
        <v>0</v>
      </c>
      <c r="BA569" s="11">
        <v>556</v>
      </c>
      <c r="BB569" s="45" t="s">
        <v>1878</v>
      </c>
      <c r="BC569" s="45">
        <v>8</v>
      </c>
      <c r="BD569" s="46">
        <v>3.0000000000000001E-3</v>
      </c>
      <c r="BE569" s="38">
        <f t="shared" si="87"/>
        <v>0</v>
      </c>
      <c r="BF569" s="68">
        <f t="shared" si="93"/>
        <v>0</v>
      </c>
      <c r="BG569" s="44">
        <f>SUM(BF$14:BF569)</f>
        <v>9</v>
      </c>
      <c r="BH569" s="11">
        <f t="shared" si="94"/>
        <v>0</v>
      </c>
      <c r="BI569" s="11">
        <f t="shared" si="95"/>
        <v>556</v>
      </c>
      <c r="BT569" s="74">
        <v>525</v>
      </c>
      <c r="BU569" s="74" t="s">
        <v>880</v>
      </c>
      <c r="BV569" s="71" t="s">
        <v>2394</v>
      </c>
    </row>
    <row r="570" spans="1:7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AP570" s="68">
        <f t="shared" si="88"/>
        <v>0</v>
      </c>
      <c r="AQ570" s="68">
        <v>557</v>
      </c>
      <c r="AR570" s="41" t="s">
        <v>908</v>
      </c>
      <c r="AS570" s="42">
        <v>8</v>
      </c>
      <c r="AT570" s="43">
        <v>3.0000000000000001E-3</v>
      </c>
      <c r="AU570" s="38">
        <f t="shared" si="86"/>
        <v>0</v>
      </c>
      <c r="AV570" s="68">
        <f t="shared" si="89"/>
        <v>0</v>
      </c>
      <c r="AW570" s="44">
        <f>SUM(AV$14:AV570)</f>
        <v>0</v>
      </c>
      <c r="AX570" s="11">
        <f t="shared" si="90"/>
        <v>0</v>
      </c>
      <c r="AY570" s="11">
        <f t="shared" si="91"/>
        <v>557</v>
      </c>
      <c r="AZ570" s="11">
        <f t="shared" si="92"/>
        <v>0</v>
      </c>
      <c r="BA570" s="11">
        <v>557</v>
      </c>
      <c r="BB570" s="45" t="s">
        <v>1879</v>
      </c>
      <c r="BC570" s="45">
        <v>8</v>
      </c>
      <c r="BD570" s="46">
        <v>3.0000000000000001E-3</v>
      </c>
      <c r="BE570" s="38">
        <f t="shared" si="87"/>
        <v>0</v>
      </c>
      <c r="BF570" s="68">
        <f t="shared" si="93"/>
        <v>0</v>
      </c>
      <c r="BG570" s="44">
        <f>SUM(BF$14:BF570)</f>
        <v>9</v>
      </c>
      <c r="BH570" s="11">
        <f t="shared" si="94"/>
        <v>0</v>
      </c>
      <c r="BI570" s="11">
        <f t="shared" si="95"/>
        <v>557</v>
      </c>
      <c r="BT570" s="74">
        <v>526</v>
      </c>
      <c r="BU570" s="74" t="s">
        <v>881</v>
      </c>
      <c r="BV570" s="69" t="s">
        <v>2389</v>
      </c>
    </row>
    <row r="571" spans="1:7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AP571" s="68">
        <f t="shared" si="88"/>
        <v>0</v>
      </c>
      <c r="AQ571" s="68">
        <v>558</v>
      </c>
      <c r="AR571" s="41" t="s">
        <v>300</v>
      </c>
      <c r="AS571" s="42">
        <v>8</v>
      </c>
      <c r="AT571" s="43">
        <v>3.0000000000000001E-3</v>
      </c>
      <c r="AU571" s="38">
        <f t="shared" si="86"/>
        <v>0</v>
      </c>
      <c r="AV571" s="68">
        <f t="shared" si="89"/>
        <v>0</v>
      </c>
      <c r="AW571" s="44">
        <f>SUM(AV$14:AV571)</f>
        <v>0</v>
      </c>
      <c r="AX571" s="11">
        <f t="shared" si="90"/>
        <v>0</v>
      </c>
      <c r="AY571" s="11">
        <f t="shared" si="91"/>
        <v>558</v>
      </c>
      <c r="AZ571" s="11">
        <f t="shared" si="92"/>
        <v>0</v>
      </c>
      <c r="BA571" s="11">
        <v>558</v>
      </c>
      <c r="BB571" s="45" t="s">
        <v>1880</v>
      </c>
      <c r="BC571" s="45">
        <v>8</v>
      </c>
      <c r="BD571" s="46">
        <v>3.0000000000000001E-3</v>
      </c>
      <c r="BE571" s="38">
        <f t="shared" si="87"/>
        <v>0</v>
      </c>
      <c r="BF571" s="68">
        <f t="shared" si="93"/>
        <v>0</v>
      </c>
      <c r="BG571" s="44">
        <f>SUM(BF$14:BF571)</f>
        <v>9</v>
      </c>
      <c r="BH571" s="11">
        <f t="shared" si="94"/>
        <v>0</v>
      </c>
      <c r="BI571" s="11">
        <f t="shared" si="95"/>
        <v>558</v>
      </c>
      <c r="BT571" s="74">
        <v>527</v>
      </c>
      <c r="BU571" s="74" t="s">
        <v>882</v>
      </c>
      <c r="BV571" s="69" t="s">
        <v>2389</v>
      </c>
    </row>
    <row r="572" spans="1:7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AP572" s="68">
        <f t="shared" si="88"/>
        <v>0</v>
      </c>
      <c r="AQ572" s="68">
        <v>559</v>
      </c>
      <c r="AR572" s="41" t="s">
        <v>211</v>
      </c>
      <c r="AS572" s="42">
        <v>8</v>
      </c>
      <c r="AT572" s="43">
        <v>3.0000000000000001E-3</v>
      </c>
      <c r="AU572" s="38">
        <f t="shared" si="86"/>
        <v>0</v>
      </c>
      <c r="AV572" s="68">
        <f t="shared" si="89"/>
        <v>0</v>
      </c>
      <c r="AW572" s="44">
        <f>SUM(AV$14:AV572)</f>
        <v>0</v>
      </c>
      <c r="AX572" s="11">
        <f t="shared" si="90"/>
        <v>0</v>
      </c>
      <c r="AY572" s="11">
        <f t="shared" si="91"/>
        <v>559</v>
      </c>
      <c r="AZ572" s="11">
        <f t="shared" si="92"/>
        <v>0</v>
      </c>
      <c r="BA572" s="11">
        <v>559</v>
      </c>
      <c r="BB572" s="45" t="s">
        <v>211</v>
      </c>
      <c r="BC572" s="45">
        <v>8</v>
      </c>
      <c r="BD572" s="46">
        <v>3.0000000000000001E-3</v>
      </c>
      <c r="BE572" s="38">
        <f t="shared" si="87"/>
        <v>0</v>
      </c>
      <c r="BF572" s="68">
        <f t="shared" si="93"/>
        <v>0</v>
      </c>
      <c r="BG572" s="44">
        <f>SUM(BF$14:BF572)</f>
        <v>9</v>
      </c>
      <c r="BH572" s="11">
        <f t="shared" si="94"/>
        <v>0</v>
      </c>
      <c r="BI572" s="11">
        <f t="shared" si="95"/>
        <v>559</v>
      </c>
      <c r="BT572" s="74">
        <v>528</v>
      </c>
      <c r="BU572" s="74" t="s">
        <v>883</v>
      </c>
      <c r="BV572" s="69" t="s">
        <v>2389</v>
      </c>
    </row>
    <row r="573" spans="1:7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AP573" s="68">
        <f t="shared" si="88"/>
        <v>0</v>
      </c>
      <c r="AQ573" s="68">
        <v>560</v>
      </c>
      <c r="AR573" s="41" t="s">
        <v>909</v>
      </c>
      <c r="AS573" s="42">
        <v>8</v>
      </c>
      <c r="AT573" s="43">
        <v>3.0000000000000001E-3</v>
      </c>
      <c r="AU573" s="38">
        <f t="shared" si="86"/>
        <v>0</v>
      </c>
      <c r="AV573" s="68">
        <f t="shared" si="89"/>
        <v>0</v>
      </c>
      <c r="AW573" s="44">
        <f>SUM(AV$14:AV573)</f>
        <v>0</v>
      </c>
      <c r="AX573" s="11">
        <f t="shared" si="90"/>
        <v>0</v>
      </c>
      <c r="AY573" s="11">
        <f t="shared" si="91"/>
        <v>560</v>
      </c>
      <c r="AZ573" s="11">
        <f t="shared" si="92"/>
        <v>0</v>
      </c>
      <c r="BA573" s="11">
        <v>560</v>
      </c>
      <c r="BB573" s="45" t="s">
        <v>1881</v>
      </c>
      <c r="BC573" s="45">
        <v>8</v>
      </c>
      <c r="BD573" s="46">
        <v>3.0000000000000001E-3</v>
      </c>
      <c r="BE573" s="38">
        <f t="shared" si="87"/>
        <v>0</v>
      </c>
      <c r="BF573" s="68">
        <f t="shared" si="93"/>
        <v>0</v>
      </c>
      <c r="BG573" s="44">
        <f>SUM(BF$14:BF573)</f>
        <v>9</v>
      </c>
      <c r="BH573" s="11">
        <f t="shared" si="94"/>
        <v>0</v>
      </c>
      <c r="BI573" s="11">
        <f t="shared" si="95"/>
        <v>560</v>
      </c>
      <c r="BT573" s="74">
        <v>529</v>
      </c>
      <c r="BU573" s="74" t="s">
        <v>884</v>
      </c>
      <c r="BV573" s="69" t="s">
        <v>2389</v>
      </c>
    </row>
    <row r="574" spans="1: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AP574" s="68">
        <f t="shared" si="88"/>
        <v>0</v>
      </c>
      <c r="AQ574" s="68">
        <v>561</v>
      </c>
      <c r="AR574" s="41" t="s">
        <v>910</v>
      </c>
      <c r="AS574" s="42">
        <v>8</v>
      </c>
      <c r="AT574" s="43">
        <v>3.0000000000000001E-3</v>
      </c>
      <c r="AU574" s="38">
        <f t="shared" si="86"/>
        <v>0</v>
      </c>
      <c r="AV574" s="68">
        <f t="shared" si="89"/>
        <v>0</v>
      </c>
      <c r="AW574" s="44">
        <f>SUM(AV$14:AV574)</f>
        <v>0</v>
      </c>
      <c r="AX574" s="11">
        <f t="shared" si="90"/>
        <v>0</v>
      </c>
      <c r="AY574" s="11">
        <f t="shared" si="91"/>
        <v>561</v>
      </c>
      <c r="AZ574" s="11">
        <f t="shared" si="92"/>
        <v>0</v>
      </c>
      <c r="BA574" s="11">
        <v>561</v>
      </c>
      <c r="BB574" s="45" t="s">
        <v>1882</v>
      </c>
      <c r="BC574" s="45">
        <v>8</v>
      </c>
      <c r="BD574" s="46">
        <v>3.0000000000000001E-3</v>
      </c>
      <c r="BE574" s="38">
        <f t="shared" si="87"/>
        <v>0</v>
      </c>
      <c r="BF574" s="68">
        <f t="shared" si="93"/>
        <v>0</v>
      </c>
      <c r="BG574" s="44">
        <f>SUM(BF$14:BF574)</f>
        <v>9</v>
      </c>
      <c r="BH574" s="11">
        <f t="shared" si="94"/>
        <v>0</v>
      </c>
      <c r="BI574" s="11">
        <f t="shared" si="95"/>
        <v>561</v>
      </c>
      <c r="BT574" s="74">
        <v>530</v>
      </c>
      <c r="BU574" s="74" t="s">
        <v>885</v>
      </c>
      <c r="BV574" s="69" t="s">
        <v>2389</v>
      </c>
    </row>
    <row r="575" spans="1:7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AP575" s="68">
        <f t="shared" si="88"/>
        <v>0</v>
      </c>
      <c r="AQ575" s="68">
        <v>562</v>
      </c>
      <c r="AR575" s="41" t="s">
        <v>911</v>
      </c>
      <c r="AS575" s="42">
        <v>8</v>
      </c>
      <c r="AT575" s="43">
        <v>3.0000000000000001E-3</v>
      </c>
      <c r="AU575" s="38">
        <f t="shared" si="86"/>
        <v>0</v>
      </c>
      <c r="AV575" s="68">
        <f t="shared" si="89"/>
        <v>0</v>
      </c>
      <c r="AW575" s="44">
        <f>SUM(AV$14:AV575)</f>
        <v>0</v>
      </c>
      <c r="AX575" s="11">
        <f t="shared" si="90"/>
        <v>0</v>
      </c>
      <c r="AY575" s="11">
        <f t="shared" si="91"/>
        <v>562</v>
      </c>
      <c r="AZ575" s="11">
        <f t="shared" si="92"/>
        <v>0</v>
      </c>
      <c r="BA575" s="11">
        <v>562</v>
      </c>
      <c r="BB575" s="45" t="s">
        <v>1883</v>
      </c>
      <c r="BC575" s="45">
        <v>8</v>
      </c>
      <c r="BD575" s="46">
        <v>3.0000000000000001E-3</v>
      </c>
      <c r="BE575" s="38">
        <f t="shared" si="87"/>
        <v>0</v>
      </c>
      <c r="BF575" s="68">
        <f t="shared" si="93"/>
        <v>0</v>
      </c>
      <c r="BG575" s="44">
        <f>SUM(BF$14:BF575)</f>
        <v>9</v>
      </c>
      <c r="BH575" s="11">
        <f t="shared" si="94"/>
        <v>0</v>
      </c>
      <c r="BI575" s="11">
        <f t="shared" si="95"/>
        <v>562</v>
      </c>
      <c r="BT575" s="74">
        <v>531</v>
      </c>
      <c r="BU575" s="74" t="s">
        <v>886</v>
      </c>
      <c r="BV575" s="69" t="s">
        <v>2389</v>
      </c>
    </row>
    <row r="576" spans="1:7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AP576" s="68">
        <f t="shared" si="88"/>
        <v>0</v>
      </c>
      <c r="AQ576" s="68">
        <v>563</v>
      </c>
      <c r="AR576" s="41" t="s">
        <v>912</v>
      </c>
      <c r="AS576" s="42">
        <v>8</v>
      </c>
      <c r="AT576" s="43">
        <v>3.0000000000000001E-3</v>
      </c>
      <c r="AU576" s="38">
        <f t="shared" si="86"/>
        <v>0</v>
      </c>
      <c r="AV576" s="68">
        <f t="shared" si="89"/>
        <v>0</v>
      </c>
      <c r="AW576" s="44">
        <f>SUM(AV$14:AV576)</f>
        <v>0</v>
      </c>
      <c r="AX576" s="11">
        <f t="shared" si="90"/>
        <v>0</v>
      </c>
      <c r="AY576" s="11">
        <f t="shared" si="91"/>
        <v>563</v>
      </c>
      <c r="AZ576" s="11">
        <f t="shared" si="92"/>
        <v>0</v>
      </c>
      <c r="BA576" s="11">
        <v>563</v>
      </c>
      <c r="BB576" s="45" t="s">
        <v>1884</v>
      </c>
      <c r="BC576" s="45">
        <v>8</v>
      </c>
      <c r="BD576" s="46">
        <v>3.0000000000000001E-3</v>
      </c>
      <c r="BE576" s="38">
        <f t="shared" si="87"/>
        <v>0</v>
      </c>
      <c r="BF576" s="68">
        <f t="shared" si="93"/>
        <v>0</v>
      </c>
      <c r="BG576" s="44">
        <f>SUM(BF$14:BF576)</f>
        <v>9</v>
      </c>
      <c r="BH576" s="11">
        <f t="shared" si="94"/>
        <v>0</v>
      </c>
      <c r="BI576" s="11">
        <f t="shared" si="95"/>
        <v>563</v>
      </c>
      <c r="BT576" s="74">
        <v>532</v>
      </c>
      <c r="BU576" s="74" t="s">
        <v>887</v>
      </c>
      <c r="BV576" s="71" t="s">
        <v>2394</v>
      </c>
    </row>
    <row r="577" spans="1:7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AP577" s="68">
        <f t="shared" si="88"/>
        <v>0</v>
      </c>
      <c r="AQ577" s="68">
        <v>564</v>
      </c>
      <c r="AR577" s="41" t="s">
        <v>913</v>
      </c>
      <c r="AS577" s="42">
        <v>8</v>
      </c>
      <c r="AT577" s="43">
        <v>3.0000000000000001E-3</v>
      </c>
      <c r="AU577" s="38">
        <f t="shared" si="86"/>
        <v>0</v>
      </c>
      <c r="AV577" s="68">
        <f t="shared" si="89"/>
        <v>0</v>
      </c>
      <c r="AW577" s="44">
        <f>SUM(AV$14:AV577)</f>
        <v>0</v>
      </c>
      <c r="AX577" s="11">
        <f t="shared" si="90"/>
        <v>0</v>
      </c>
      <c r="AY577" s="11">
        <f t="shared" si="91"/>
        <v>564</v>
      </c>
      <c r="AZ577" s="11">
        <f t="shared" si="92"/>
        <v>0</v>
      </c>
      <c r="BA577" s="11">
        <v>564</v>
      </c>
      <c r="BB577" s="45" t="s">
        <v>1885</v>
      </c>
      <c r="BC577" s="45">
        <v>8</v>
      </c>
      <c r="BD577" s="46">
        <v>3.0000000000000001E-3</v>
      </c>
      <c r="BE577" s="38">
        <f t="shared" si="87"/>
        <v>0</v>
      </c>
      <c r="BF577" s="68">
        <f t="shared" si="93"/>
        <v>0</v>
      </c>
      <c r="BG577" s="44">
        <f>SUM(BF$14:BF577)</f>
        <v>9</v>
      </c>
      <c r="BH577" s="11">
        <f t="shared" si="94"/>
        <v>0</v>
      </c>
      <c r="BI577" s="11">
        <f t="shared" si="95"/>
        <v>564</v>
      </c>
      <c r="BT577" s="74">
        <v>533</v>
      </c>
      <c r="BU577" s="74" t="s">
        <v>299</v>
      </c>
      <c r="BV577" s="71" t="s">
        <v>2416</v>
      </c>
    </row>
    <row r="578" spans="1:7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AP578" s="68">
        <f t="shared" si="88"/>
        <v>0</v>
      </c>
      <c r="AQ578" s="68">
        <v>565</v>
      </c>
      <c r="AR578" s="41" t="s">
        <v>914</v>
      </c>
      <c r="AS578" s="42">
        <v>8</v>
      </c>
      <c r="AT578" s="43">
        <v>3.0000000000000001E-3</v>
      </c>
      <c r="AU578" s="38">
        <f t="shared" si="86"/>
        <v>0</v>
      </c>
      <c r="AV578" s="68">
        <f t="shared" si="89"/>
        <v>0</v>
      </c>
      <c r="AW578" s="44">
        <f>SUM(AV$14:AV578)</f>
        <v>0</v>
      </c>
      <c r="AX578" s="11">
        <f t="shared" si="90"/>
        <v>0</v>
      </c>
      <c r="AY578" s="11">
        <f t="shared" si="91"/>
        <v>565</v>
      </c>
      <c r="AZ578" s="11">
        <f t="shared" si="92"/>
        <v>0</v>
      </c>
      <c r="BA578" s="11">
        <v>565</v>
      </c>
      <c r="BB578" s="45" t="s">
        <v>1886</v>
      </c>
      <c r="BC578" s="45">
        <v>8</v>
      </c>
      <c r="BD578" s="46">
        <v>3.0000000000000001E-3</v>
      </c>
      <c r="BE578" s="38">
        <f t="shared" si="87"/>
        <v>0</v>
      </c>
      <c r="BF578" s="68">
        <f t="shared" si="93"/>
        <v>0</v>
      </c>
      <c r="BG578" s="44">
        <f>SUM(BF$14:BF578)</f>
        <v>9</v>
      </c>
      <c r="BH578" s="11">
        <f t="shared" si="94"/>
        <v>0</v>
      </c>
      <c r="BI578" s="11">
        <f t="shared" si="95"/>
        <v>565</v>
      </c>
      <c r="BT578" s="74">
        <v>534</v>
      </c>
      <c r="BU578" s="74" t="s">
        <v>888</v>
      </c>
      <c r="BV578" s="69" t="s">
        <v>2389</v>
      </c>
    </row>
    <row r="579" spans="1:7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AP579" s="68">
        <f t="shared" si="88"/>
        <v>0</v>
      </c>
      <c r="AQ579" s="68">
        <v>566</v>
      </c>
      <c r="AR579" s="41" t="s">
        <v>301</v>
      </c>
      <c r="AS579" s="42">
        <v>8</v>
      </c>
      <c r="AT579" s="43">
        <v>3.0000000000000001E-3</v>
      </c>
      <c r="AU579" s="38">
        <f t="shared" si="86"/>
        <v>0</v>
      </c>
      <c r="AV579" s="68">
        <f t="shared" si="89"/>
        <v>0</v>
      </c>
      <c r="AW579" s="44">
        <f>SUM(AV$14:AV579)</f>
        <v>0</v>
      </c>
      <c r="AX579" s="11">
        <f t="shared" si="90"/>
        <v>0</v>
      </c>
      <c r="AY579" s="11">
        <f t="shared" si="91"/>
        <v>566</v>
      </c>
      <c r="AZ579" s="11">
        <f t="shared" si="92"/>
        <v>0</v>
      </c>
      <c r="BA579" s="11">
        <v>566</v>
      </c>
      <c r="BB579" s="45" t="s">
        <v>1887</v>
      </c>
      <c r="BC579" s="45">
        <v>8</v>
      </c>
      <c r="BD579" s="46">
        <v>3.0000000000000001E-3</v>
      </c>
      <c r="BE579" s="38">
        <f t="shared" si="87"/>
        <v>0</v>
      </c>
      <c r="BF579" s="68">
        <f t="shared" si="93"/>
        <v>0</v>
      </c>
      <c r="BG579" s="44">
        <f>SUM(BF$14:BF579)</f>
        <v>9</v>
      </c>
      <c r="BH579" s="11">
        <f t="shared" si="94"/>
        <v>0</v>
      </c>
      <c r="BI579" s="11">
        <f t="shared" si="95"/>
        <v>566</v>
      </c>
      <c r="BT579" s="74">
        <v>535</v>
      </c>
      <c r="BU579" s="74" t="s">
        <v>889</v>
      </c>
      <c r="BV579" s="69" t="s">
        <v>2389</v>
      </c>
    </row>
    <row r="580" spans="1:7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AP580" s="68">
        <f t="shared" si="88"/>
        <v>0</v>
      </c>
      <c r="AQ580" s="68">
        <v>567</v>
      </c>
      <c r="AR580" s="41" t="s">
        <v>302</v>
      </c>
      <c r="AS580" s="42">
        <v>8</v>
      </c>
      <c r="AT580" s="43">
        <v>3.0000000000000001E-3</v>
      </c>
      <c r="AU580" s="38">
        <f t="shared" si="86"/>
        <v>0</v>
      </c>
      <c r="AV580" s="68">
        <f t="shared" si="89"/>
        <v>0</v>
      </c>
      <c r="AW580" s="44">
        <f>SUM(AV$14:AV580)</f>
        <v>0</v>
      </c>
      <c r="AX580" s="11">
        <f t="shared" si="90"/>
        <v>0</v>
      </c>
      <c r="AY580" s="11">
        <f t="shared" si="91"/>
        <v>567</v>
      </c>
      <c r="AZ580" s="11">
        <f t="shared" si="92"/>
        <v>0</v>
      </c>
      <c r="BA580" s="11">
        <v>567</v>
      </c>
      <c r="BB580" s="45" t="s">
        <v>1888</v>
      </c>
      <c r="BC580" s="45">
        <v>8</v>
      </c>
      <c r="BD580" s="46">
        <v>3.0000000000000001E-3</v>
      </c>
      <c r="BE580" s="38">
        <f t="shared" si="87"/>
        <v>0</v>
      </c>
      <c r="BF580" s="68">
        <f t="shared" si="93"/>
        <v>0</v>
      </c>
      <c r="BG580" s="44">
        <f>SUM(BF$14:BF580)</f>
        <v>9</v>
      </c>
      <c r="BH580" s="11">
        <f t="shared" si="94"/>
        <v>0</v>
      </c>
      <c r="BI580" s="11">
        <f t="shared" si="95"/>
        <v>567</v>
      </c>
      <c r="BT580" s="74">
        <v>536</v>
      </c>
      <c r="BU580" s="74" t="s">
        <v>890</v>
      </c>
      <c r="BV580" s="71" t="s">
        <v>2394</v>
      </c>
    </row>
    <row r="581" spans="1:7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AP581" s="68">
        <f t="shared" si="88"/>
        <v>0</v>
      </c>
      <c r="AQ581" s="68">
        <v>568</v>
      </c>
      <c r="AR581" s="41" t="s">
        <v>303</v>
      </c>
      <c r="AS581" s="42">
        <v>8</v>
      </c>
      <c r="AT581" s="43">
        <v>3.0000000000000001E-3</v>
      </c>
      <c r="AU581" s="38">
        <f t="shared" si="86"/>
        <v>0</v>
      </c>
      <c r="AV581" s="68">
        <f t="shared" si="89"/>
        <v>0</v>
      </c>
      <c r="AW581" s="44">
        <f>SUM(AV$14:AV581)</f>
        <v>0</v>
      </c>
      <c r="AX581" s="11">
        <f t="shared" si="90"/>
        <v>0</v>
      </c>
      <c r="AY581" s="11">
        <f t="shared" si="91"/>
        <v>568</v>
      </c>
      <c r="AZ581" s="11">
        <f t="shared" si="92"/>
        <v>0</v>
      </c>
      <c r="BA581" s="11">
        <v>568</v>
      </c>
      <c r="BB581" s="45" t="s">
        <v>1889</v>
      </c>
      <c r="BC581" s="45">
        <v>8</v>
      </c>
      <c r="BD581" s="46">
        <v>3.0000000000000001E-3</v>
      </c>
      <c r="BE581" s="38">
        <f t="shared" si="87"/>
        <v>0</v>
      </c>
      <c r="BF581" s="68">
        <f t="shared" si="93"/>
        <v>0</v>
      </c>
      <c r="BG581" s="44">
        <f>SUM(BF$14:BF581)</f>
        <v>9</v>
      </c>
      <c r="BH581" s="11">
        <f t="shared" si="94"/>
        <v>0</v>
      </c>
      <c r="BI581" s="11">
        <f t="shared" si="95"/>
        <v>568</v>
      </c>
      <c r="BT581" s="74">
        <v>537</v>
      </c>
      <c r="BU581" s="74" t="s">
        <v>891</v>
      </c>
      <c r="BV581" s="70"/>
    </row>
    <row r="582" spans="1:7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AP582" s="68">
        <f t="shared" si="88"/>
        <v>0</v>
      </c>
      <c r="AQ582" s="68">
        <v>569</v>
      </c>
      <c r="AR582" s="41" t="s">
        <v>915</v>
      </c>
      <c r="AS582" s="42">
        <v>8</v>
      </c>
      <c r="AT582" s="43">
        <v>3.0000000000000001E-3</v>
      </c>
      <c r="AU582" s="38">
        <f t="shared" si="86"/>
        <v>0</v>
      </c>
      <c r="AV582" s="68">
        <f t="shared" si="89"/>
        <v>0</v>
      </c>
      <c r="AW582" s="44">
        <f>SUM(AV$14:AV582)</f>
        <v>0</v>
      </c>
      <c r="AX582" s="11">
        <f t="shared" si="90"/>
        <v>0</v>
      </c>
      <c r="AY582" s="11">
        <f t="shared" si="91"/>
        <v>569</v>
      </c>
      <c r="AZ582" s="11">
        <f t="shared" si="92"/>
        <v>0</v>
      </c>
      <c r="BA582" s="11">
        <v>569</v>
      </c>
      <c r="BB582" s="45" t="s">
        <v>1890</v>
      </c>
      <c r="BC582" s="45">
        <v>8</v>
      </c>
      <c r="BD582" s="46">
        <v>3.0000000000000001E-3</v>
      </c>
      <c r="BE582" s="38">
        <f t="shared" si="87"/>
        <v>0</v>
      </c>
      <c r="BF582" s="68">
        <f t="shared" si="93"/>
        <v>0</v>
      </c>
      <c r="BG582" s="44">
        <f>SUM(BF$14:BF582)</f>
        <v>9</v>
      </c>
      <c r="BH582" s="11">
        <f t="shared" si="94"/>
        <v>0</v>
      </c>
      <c r="BI582" s="11">
        <f t="shared" si="95"/>
        <v>569</v>
      </c>
      <c r="BT582" s="74">
        <v>538</v>
      </c>
      <c r="BU582" s="74" t="s">
        <v>892</v>
      </c>
      <c r="BV582" s="69" t="s">
        <v>2398</v>
      </c>
    </row>
    <row r="583" spans="1:7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AP583" s="68">
        <f t="shared" si="88"/>
        <v>0</v>
      </c>
      <c r="AQ583" s="68">
        <v>570</v>
      </c>
      <c r="AR583" s="41" t="s">
        <v>916</v>
      </c>
      <c r="AS583" s="42">
        <v>8</v>
      </c>
      <c r="AT583" s="43">
        <v>3.0000000000000001E-3</v>
      </c>
      <c r="AU583" s="38">
        <f t="shared" si="86"/>
        <v>0</v>
      </c>
      <c r="AV583" s="68">
        <f t="shared" si="89"/>
        <v>0</v>
      </c>
      <c r="AW583" s="44">
        <f>SUM(AV$14:AV583)</f>
        <v>0</v>
      </c>
      <c r="AX583" s="11">
        <f t="shared" si="90"/>
        <v>0</v>
      </c>
      <c r="AY583" s="11">
        <f t="shared" si="91"/>
        <v>570</v>
      </c>
      <c r="AZ583" s="11">
        <f t="shared" si="92"/>
        <v>0</v>
      </c>
      <c r="BA583" s="11">
        <v>570</v>
      </c>
      <c r="BB583" s="45" t="s">
        <v>1891</v>
      </c>
      <c r="BC583" s="45">
        <v>8</v>
      </c>
      <c r="BD583" s="46">
        <v>3.0000000000000001E-3</v>
      </c>
      <c r="BE583" s="38">
        <f t="shared" si="87"/>
        <v>0</v>
      </c>
      <c r="BF583" s="68">
        <f t="shared" si="93"/>
        <v>0</v>
      </c>
      <c r="BG583" s="44">
        <f>SUM(BF$14:BF583)</f>
        <v>9</v>
      </c>
      <c r="BH583" s="11">
        <f t="shared" si="94"/>
        <v>0</v>
      </c>
      <c r="BI583" s="11">
        <f t="shared" si="95"/>
        <v>570</v>
      </c>
      <c r="BT583" s="74">
        <v>539</v>
      </c>
      <c r="BU583" s="74" t="s">
        <v>893</v>
      </c>
      <c r="BV583" s="69" t="s">
        <v>2398</v>
      </c>
    </row>
    <row r="584" spans="1:7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AP584" s="68">
        <f t="shared" si="88"/>
        <v>0</v>
      </c>
      <c r="AQ584" s="68">
        <v>571</v>
      </c>
      <c r="AR584" s="41" t="s">
        <v>917</v>
      </c>
      <c r="AS584" s="42">
        <v>8</v>
      </c>
      <c r="AT584" s="43">
        <v>3.0000000000000001E-3</v>
      </c>
      <c r="AU584" s="38">
        <f t="shared" si="86"/>
        <v>0</v>
      </c>
      <c r="AV584" s="68">
        <f t="shared" si="89"/>
        <v>0</v>
      </c>
      <c r="AW584" s="44">
        <f>SUM(AV$14:AV584)</f>
        <v>0</v>
      </c>
      <c r="AX584" s="11">
        <f t="shared" si="90"/>
        <v>0</v>
      </c>
      <c r="AY584" s="11">
        <f t="shared" si="91"/>
        <v>571</v>
      </c>
      <c r="AZ584" s="11">
        <f t="shared" si="92"/>
        <v>0</v>
      </c>
      <c r="BA584" s="11">
        <v>571</v>
      </c>
      <c r="BB584" s="45" t="s">
        <v>1892</v>
      </c>
      <c r="BC584" s="45">
        <v>8</v>
      </c>
      <c r="BD584" s="46">
        <v>3.0000000000000001E-3</v>
      </c>
      <c r="BE584" s="38">
        <f t="shared" si="87"/>
        <v>0</v>
      </c>
      <c r="BF584" s="68">
        <f t="shared" si="93"/>
        <v>0</v>
      </c>
      <c r="BG584" s="44">
        <f>SUM(BF$14:BF584)</f>
        <v>9</v>
      </c>
      <c r="BH584" s="11">
        <f t="shared" si="94"/>
        <v>0</v>
      </c>
      <c r="BI584" s="11">
        <f t="shared" si="95"/>
        <v>571</v>
      </c>
      <c r="BT584" s="74">
        <v>540</v>
      </c>
      <c r="BU584" s="74" t="s">
        <v>894</v>
      </c>
      <c r="BV584" s="69" t="s">
        <v>2394</v>
      </c>
    </row>
    <row r="585" spans="1:7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AP585" s="68">
        <f t="shared" si="88"/>
        <v>0</v>
      </c>
      <c r="AQ585" s="68">
        <v>572</v>
      </c>
      <c r="AR585" s="41" t="s">
        <v>918</v>
      </c>
      <c r="AS585" s="42">
        <v>8</v>
      </c>
      <c r="AT585" s="43">
        <v>3.0000000000000001E-3</v>
      </c>
      <c r="AU585" s="38">
        <f t="shared" si="86"/>
        <v>0</v>
      </c>
      <c r="AV585" s="68">
        <f t="shared" si="89"/>
        <v>0</v>
      </c>
      <c r="AW585" s="44">
        <f>SUM(AV$14:AV585)</f>
        <v>0</v>
      </c>
      <c r="AX585" s="11">
        <f t="shared" si="90"/>
        <v>0</v>
      </c>
      <c r="AY585" s="11">
        <f t="shared" si="91"/>
        <v>572</v>
      </c>
      <c r="AZ585" s="11">
        <f t="shared" si="92"/>
        <v>0</v>
      </c>
      <c r="BA585" s="11">
        <v>572</v>
      </c>
      <c r="BB585" s="45" t="s">
        <v>1893</v>
      </c>
      <c r="BC585" s="45">
        <v>8</v>
      </c>
      <c r="BD585" s="46">
        <v>3.0000000000000001E-3</v>
      </c>
      <c r="BE585" s="38">
        <f t="shared" si="87"/>
        <v>0</v>
      </c>
      <c r="BF585" s="68">
        <f t="shared" si="93"/>
        <v>0</v>
      </c>
      <c r="BG585" s="44">
        <f>SUM(BF$14:BF585)</f>
        <v>9</v>
      </c>
      <c r="BH585" s="11">
        <f t="shared" si="94"/>
        <v>0</v>
      </c>
      <c r="BI585" s="11">
        <f t="shared" si="95"/>
        <v>572</v>
      </c>
      <c r="BT585" s="74">
        <v>541</v>
      </c>
      <c r="BU585" s="74" t="s">
        <v>895</v>
      </c>
      <c r="BV585" s="69" t="s">
        <v>2398</v>
      </c>
    </row>
    <row r="586" spans="1:7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AP586" s="68">
        <f t="shared" si="88"/>
        <v>0</v>
      </c>
      <c r="AQ586" s="68">
        <v>573</v>
      </c>
      <c r="AR586" s="41" t="s">
        <v>304</v>
      </c>
      <c r="AS586" s="42">
        <v>8</v>
      </c>
      <c r="AT586" s="43">
        <v>3.0000000000000001E-3</v>
      </c>
      <c r="AU586" s="38">
        <f t="shared" si="86"/>
        <v>0</v>
      </c>
      <c r="AV586" s="68">
        <f t="shared" si="89"/>
        <v>0</v>
      </c>
      <c r="AW586" s="44">
        <f>SUM(AV$14:AV586)</f>
        <v>0</v>
      </c>
      <c r="AX586" s="11">
        <f t="shared" si="90"/>
        <v>0</v>
      </c>
      <c r="AY586" s="11">
        <f t="shared" si="91"/>
        <v>573</v>
      </c>
      <c r="AZ586" s="11">
        <f t="shared" si="92"/>
        <v>0</v>
      </c>
      <c r="BA586" s="11">
        <v>573</v>
      </c>
      <c r="BB586" s="45" t="s">
        <v>1894</v>
      </c>
      <c r="BC586" s="45">
        <v>8</v>
      </c>
      <c r="BD586" s="46">
        <v>3.0000000000000001E-3</v>
      </c>
      <c r="BE586" s="38">
        <f t="shared" si="87"/>
        <v>0</v>
      </c>
      <c r="BF586" s="68">
        <f t="shared" si="93"/>
        <v>0</v>
      </c>
      <c r="BG586" s="44">
        <f>SUM(BF$14:BF586)</f>
        <v>9</v>
      </c>
      <c r="BH586" s="11">
        <f t="shared" si="94"/>
        <v>0</v>
      </c>
      <c r="BI586" s="11">
        <f t="shared" si="95"/>
        <v>573</v>
      </c>
      <c r="BT586" s="74">
        <v>542</v>
      </c>
      <c r="BU586" s="74" t="s">
        <v>896</v>
      </c>
      <c r="BV586" s="69" t="s">
        <v>2389</v>
      </c>
    </row>
    <row r="587" spans="1:7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AP587" s="68">
        <f t="shared" si="88"/>
        <v>0</v>
      </c>
      <c r="AQ587" s="68">
        <v>574</v>
      </c>
      <c r="AR587" s="41" t="s">
        <v>305</v>
      </c>
      <c r="AS587" s="42">
        <v>8</v>
      </c>
      <c r="AT587" s="43">
        <v>3.0000000000000001E-3</v>
      </c>
      <c r="AU587" s="38">
        <f t="shared" si="86"/>
        <v>0</v>
      </c>
      <c r="AV587" s="68">
        <f t="shared" si="89"/>
        <v>0</v>
      </c>
      <c r="AW587" s="44">
        <f>SUM(AV$14:AV587)</f>
        <v>0</v>
      </c>
      <c r="AX587" s="11">
        <f t="shared" si="90"/>
        <v>0</v>
      </c>
      <c r="AY587" s="11">
        <f t="shared" si="91"/>
        <v>574</v>
      </c>
      <c r="AZ587" s="11">
        <f t="shared" si="92"/>
        <v>0</v>
      </c>
      <c r="BA587" s="11">
        <v>574</v>
      </c>
      <c r="BB587" s="45" t="s">
        <v>1895</v>
      </c>
      <c r="BC587" s="45">
        <v>8</v>
      </c>
      <c r="BD587" s="46">
        <v>3.0000000000000001E-3</v>
      </c>
      <c r="BE587" s="38">
        <f t="shared" si="87"/>
        <v>0</v>
      </c>
      <c r="BF587" s="68">
        <f t="shared" si="93"/>
        <v>0</v>
      </c>
      <c r="BG587" s="44">
        <f>SUM(BF$14:BF587)</f>
        <v>9</v>
      </c>
      <c r="BH587" s="11">
        <f t="shared" si="94"/>
        <v>0</v>
      </c>
      <c r="BI587" s="11">
        <f t="shared" si="95"/>
        <v>574</v>
      </c>
      <c r="BT587" s="74">
        <v>543</v>
      </c>
      <c r="BU587" s="74" t="s">
        <v>208</v>
      </c>
      <c r="BV587" s="69" t="s">
        <v>2389</v>
      </c>
    </row>
    <row r="588" spans="1:7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AP588" s="68">
        <f t="shared" si="88"/>
        <v>0</v>
      </c>
      <c r="AQ588" s="68">
        <v>575</v>
      </c>
      <c r="AR588" s="41" t="s">
        <v>919</v>
      </c>
      <c r="AS588" s="42">
        <v>8</v>
      </c>
      <c r="AT588" s="43">
        <v>3.0000000000000001E-3</v>
      </c>
      <c r="AU588" s="38">
        <f t="shared" si="86"/>
        <v>0</v>
      </c>
      <c r="AV588" s="68">
        <f t="shared" si="89"/>
        <v>0</v>
      </c>
      <c r="AW588" s="44">
        <f>SUM(AV$14:AV588)</f>
        <v>0</v>
      </c>
      <c r="AX588" s="11">
        <f t="shared" si="90"/>
        <v>0</v>
      </c>
      <c r="AY588" s="11">
        <f t="shared" si="91"/>
        <v>575</v>
      </c>
      <c r="AZ588" s="11">
        <f t="shared" si="92"/>
        <v>0</v>
      </c>
      <c r="BA588" s="11">
        <v>575</v>
      </c>
      <c r="BB588" s="45" t="s">
        <v>1896</v>
      </c>
      <c r="BC588" s="45">
        <v>8</v>
      </c>
      <c r="BD588" s="46">
        <v>3.0000000000000001E-3</v>
      </c>
      <c r="BE588" s="38">
        <f t="shared" si="87"/>
        <v>0</v>
      </c>
      <c r="BF588" s="68">
        <f t="shared" si="93"/>
        <v>0</v>
      </c>
      <c r="BG588" s="44">
        <f>SUM(BF$14:BF588)</f>
        <v>9</v>
      </c>
      <c r="BH588" s="11">
        <f t="shared" si="94"/>
        <v>0</v>
      </c>
      <c r="BI588" s="11">
        <f t="shared" si="95"/>
        <v>575</v>
      </c>
      <c r="BT588" s="74">
        <v>544</v>
      </c>
      <c r="BU588" s="74" t="s">
        <v>897</v>
      </c>
      <c r="BV588" s="69" t="s">
        <v>2389</v>
      </c>
    </row>
    <row r="589" spans="1:7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AP589" s="68">
        <f t="shared" si="88"/>
        <v>0</v>
      </c>
      <c r="AQ589" s="68">
        <v>576</v>
      </c>
      <c r="AR589" s="41" t="s">
        <v>920</v>
      </c>
      <c r="AS589" s="42">
        <v>8</v>
      </c>
      <c r="AT589" s="43">
        <v>3.0000000000000001E-3</v>
      </c>
      <c r="AU589" s="38">
        <f t="shared" si="86"/>
        <v>0</v>
      </c>
      <c r="AV589" s="68">
        <f t="shared" si="89"/>
        <v>0</v>
      </c>
      <c r="AW589" s="44">
        <f>SUM(AV$14:AV589)</f>
        <v>0</v>
      </c>
      <c r="AX589" s="11">
        <f t="shared" si="90"/>
        <v>0</v>
      </c>
      <c r="AY589" s="11">
        <f t="shared" si="91"/>
        <v>576</v>
      </c>
      <c r="AZ589" s="11">
        <f t="shared" si="92"/>
        <v>0</v>
      </c>
      <c r="BA589" s="11">
        <v>576</v>
      </c>
      <c r="BB589" s="45" t="s">
        <v>1897</v>
      </c>
      <c r="BC589" s="45">
        <v>8</v>
      </c>
      <c r="BD589" s="46">
        <v>3.0000000000000001E-3</v>
      </c>
      <c r="BE589" s="38">
        <f t="shared" si="87"/>
        <v>0</v>
      </c>
      <c r="BF589" s="68">
        <f t="shared" si="93"/>
        <v>0</v>
      </c>
      <c r="BG589" s="44">
        <f>SUM(BF$14:BF589)</f>
        <v>9</v>
      </c>
      <c r="BH589" s="11">
        <f t="shared" si="94"/>
        <v>0</v>
      </c>
      <c r="BI589" s="11">
        <f t="shared" si="95"/>
        <v>576</v>
      </c>
      <c r="BT589" s="74">
        <v>545</v>
      </c>
      <c r="BU589" s="74" t="s">
        <v>898</v>
      </c>
      <c r="BV589" s="69" t="s">
        <v>2389</v>
      </c>
    </row>
    <row r="590" spans="1:7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AP590" s="68">
        <f t="shared" si="88"/>
        <v>0</v>
      </c>
      <c r="AQ590" s="68">
        <v>577</v>
      </c>
      <c r="AR590" s="41" t="s">
        <v>921</v>
      </c>
      <c r="AS590" s="42">
        <v>8</v>
      </c>
      <c r="AT590" s="43">
        <v>3.0000000000000001E-3</v>
      </c>
      <c r="AU590" s="38">
        <f t="shared" ref="AU590:AU653" si="96">IFERROR(FIND(F$3,AR590,1),0)</f>
        <v>0</v>
      </c>
      <c r="AV590" s="68">
        <f t="shared" si="89"/>
        <v>0</v>
      </c>
      <c r="AW590" s="44">
        <f>SUM(AV$14:AV590)</f>
        <v>0</v>
      </c>
      <c r="AX590" s="11">
        <f t="shared" si="90"/>
        <v>0</v>
      </c>
      <c r="AY590" s="11">
        <f t="shared" si="91"/>
        <v>577</v>
      </c>
      <c r="AZ590" s="11">
        <f t="shared" si="92"/>
        <v>0</v>
      </c>
      <c r="BA590" s="11">
        <v>577</v>
      </c>
      <c r="BB590" s="45" t="s">
        <v>1898</v>
      </c>
      <c r="BC590" s="45">
        <v>8</v>
      </c>
      <c r="BD590" s="46">
        <v>3.0000000000000001E-3</v>
      </c>
      <c r="BE590" s="38">
        <f t="shared" ref="BE590:BE653" si="97">IFERROR(FIND(F$3,BB590,1),0)</f>
        <v>0</v>
      </c>
      <c r="BF590" s="68">
        <f t="shared" si="93"/>
        <v>0</v>
      </c>
      <c r="BG590" s="44">
        <f>SUM(BF$14:BF590)</f>
        <v>9</v>
      </c>
      <c r="BH590" s="11">
        <f t="shared" si="94"/>
        <v>0</v>
      </c>
      <c r="BI590" s="11">
        <f t="shared" si="95"/>
        <v>577</v>
      </c>
      <c r="BT590" s="74">
        <v>546</v>
      </c>
      <c r="BU590" s="74" t="s">
        <v>899</v>
      </c>
      <c r="BV590" s="69" t="s">
        <v>2389</v>
      </c>
    </row>
    <row r="591" spans="1:7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AP591" s="68">
        <f t="shared" ref="AP591:AP654" si="98">AX591</f>
        <v>0</v>
      </c>
      <c r="AQ591" s="68">
        <v>578</v>
      </c>
      <c r="AR591" s="41" t="s">
        <v>922</v>
      </c>
      <c r="AS591" s="42">
        <v>8</v>
      </c>
      <c r="AT591" s="43">
        <v>3.0000000000000001E-3</v>
      </c>
      <c r="AU591" s="38">
        <f t="shared" si="96"/>
        <v>0</v>
      </c>
      <c r="AV591" s="68">
        <f t="shared" ref="AV591:AV654" si="99">IF(AU591=0,0,1)</f>
        <v>0</v>
      </c>
      <c r="AW591" s="44">
        <f>SUM(AV$14:AV591)</f>
        <v>0</v>
      </c>
      <c r="AX591" s="11">
        <f t="shared" ref="AX591:AX654" si="100">IF(AV591=1,AW591,0)</f>
        <v>0</v>
      </c>
      <c r="AY591" s="11">
        <f t="shared" ref="AY591:AY654" si="101">AQ591</f>
        <v>578</v>
      </c>
      <c r="AZ591" s="11">
        <f t="shared" ref="AZ591:AZ654" si="102">BH591</f>
        <v>0</v>
      </c>
      <c r="BA591" s="11">
        <v>578</v>
      </c>
      <c r="BB591" s="45" t="s">
        <v>1899</v>
      </c>
      <c r="BC591" s="45">
        <v>8</v>
      </c>
      <c r="BD591" s="46">
        <v>3.0000000000000001E-3</v>
      </c>
      <c r="BE591" s="38">
        <f t="shared" si="97"/>
        <v>0</v>
      </c>
      <c r="BF591" s="68">
        <f t="shared" si="93"/>
        <v>0</v>
      </c>
      <c r="BG591" s="44">
        <f>SUM(BF$14:BF591)</f>
        <v>9</v>
      </c>
      <c r="BH591" s="11">
        <f t="shared" si="94"/>
        <v>0</v>
      </c>
      <c r="BI591" s="11">
        <f t="shared" si="95"/>
        <v>578</v>
      </c>
      <c r="BT591" s="74">
        <v>547</v>
      </c>
      <c r="BU591" s="74" t="s">
        <v>900</v>
      </c>
      <c r="BV591" s="69" t="s">
        <v>2389</v>
      </c>
    </row>
    <row r="592" spans="1:7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AP592" s="68">
        <f t="shared" si="98"/>
        <v>0</v>
      </c>
      <c r="AQ592" s="68">
        <v>579</v>
      </c>
      <c r="AR592" s="41" t="s">
        <v>923</v>
      </c>
      <c r="AS592" s="42">
        <v>8</v>
      </c>
      <c r="AT592" s="43">
        <v>3.0000000000000001E-3</v>
      </c>
      <c r="AU592" s="38">
        <f t="shared" si="96"/>
        <v>0</v>
      </c>
      <c r="AV592" s="68">
        <f t="shared" si="99"/>
        <v>0</v>
      </c>
      <c r="AW592" s="44">
        <f>SUM(AV$14:AV592)</f>
        <v>0</v>
      </c>
      <c r="AX592" s="11">
        <f t="shared" si="100"/>
        <v>0</v>
      </c>
      <c r="AY592" s="11">
        <f t="shared" si="101"/>
        <v>579</v>
      </c>
      <c r="AZ592" s="11">
        <f t="shared" si="102"/>
        <v>0</v>
      </c>
      <c r="BA592" s="11">
        <v>579</v>
      </c>
      <c r="BB592" s="45" t="s">
        <v>1900</v>
      </c>
      <c r="BC592" s="45">
        <v>8</v>
      </c>
      <c r="BD592" s="46">
        <v>3.0000000000000001E-3</v>
      </c>
      <c r="BE592" s="38">
        <f t="shared" si="97"/>
        <v>0</v>
      </c>
      <c r="BF592" s="68">
        <f t="shared" ref="BF592:BF655" si="103">IF(BE592=0,0,1)</f>
        <v>0</v>
      </c>
      <c r="BG592" s="44">
        <f>SUM(BF$14:BF592)</f>
        <v>9</v>
      </c>
      <c r="BH592" s="11">
        <f t="shared" ref="BH592:BH655" si="104">IF(BF592=1,BG592,0)</f>
        <v>0</v>
      </c>
      <c r="BI592" s="11">
        <f t="shared" ref="BI592:BI655" si="105">BA592</f>
        <v>579</v>
      </c>
      <c r="BT592" s="74">
        <v>548</v>
      </c>
      <c r="BU592" s="74" t="s">
        <v>209</v>
      </c>
      <c r="BV592" s="69" t="s">
        <v>2389</v>
      </c>
    </row>
    <row r="593" spans="1:7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AP593" s="68">
        <f t="shared" si="98"/>
        <v>0</v>
      </c>
      <c r="AQ593" s="68">
        <v>580</v>
      </c>
      <c r="AR593" s="41" t="s">
        <v>306</v>
      </c>
      <c r="AS593" s="42">
        <v>8</v>
      </c>
      <c r="AT593" s="43">
        <v>3.0000000000000001E-3</v>
      </c>
      <c r="AU593" s="38">
        <f t="shared" si="96"/>
        <v>0</v>
      </c>
      <c r="AV593" s="68">
        <f t="shared" si="99"/>
        <v>0</v>
      </c>
      <c r="AW593" s="44">
        <f>SUM(AV$14:AV593)</f>
        <v>0</v>
      </c>
      <c r="AX593" s="11">
        <f t="shared" si="100"/>
        <v>0</v>
      </c>
      <c r="AY593" s="11">
        <f t="shared" si="101"/>
        <v>580</v>
      </c>
      <c r="AZ593" s="11">
        <f t="shared" si="102"/>
        <v>0</v>
      </c>
      <c r="BA593" s="11">
        <v>580</v>
      </c>
      <c r="BB593" s="45" t="s">
        <v>1901</v>
      </c>
      <c r="BC593" s="45">
        <v>8</v>
      </c>
      <c r="BD593" s="46">
        <v>3.0000000000000001E-3</v>
      </c>
      <c r="BE593" s="38">
        <f t="shared" si="97"/>
        <v>0</v>
      </c>
      <c r="BF593" s="68">
        <f t="shared" si="103"/>
        <v>0</v>
      </c>
      <c r="BG593" s="44">
        <f>SUM(BF$14:BF593)</f>
        <v>9</v>
      </c>
      <c r="BH593" s="11">
        <f t="shared" si="104"/>
        <v>0</v>
      </c>
      <c r="BI593" s="11">
        <f t="shared" si="105"/>
        <v>580</v>
      </c>
      <c r="BT593" s="74">
        <v>549</v>
      </c>
      <c r="BU593" s="74" t="s">
        <v>901</v>
      </c>
      <c r="BV593" s="69" t="s">
        <v>2389</v>
      </c>
    </row>
    <row r="594" spans="1:7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AP594" s="68">
        <f t="shared" si="98"/>
        <v>0</v>
      </c>
      <c r="AQ594" s="68">
        <v>581</v>
      </c>
      <c r="AR594" s="41" t="s">
        <v>924</v>
      </c>
      <c r="AS594" s="42">
        <v>8</v>
      </c>
      <c r="AT594" s="43">
        <v>3.0000000000000001E-3</v>
      </c>
      <c r="AU594" s="38">
        <f t="shared" si="96"/>
        <v>0</v>
      </c>
      <c r="AV594" s="68">
        <f t="shared" si="99"/>
        <v>0</v>
      </c>
      <c r="AW594" s="44">
        <f>SUM(AV$14:AV594)</f>
        <v>0</v>
      </c>
      <c r="AX594" s="11">
        <f t="shared" si="100"/>
        <v>0</v>
      </c>
      <c r="AY594" s="11">
        <f t="shared" si="101"/>
        <v>581</v>
      </c>
      <c r="AZ594" s="11">
        <f t="shared" si="102"/>
        <v>0</v>
      </c>
      <c r="BA594" s="11">
        <v>581</v>
      </c>
      <c r="BB594" s="45" t="s">
        <v>1902</v>
      </c>
      <c r="BC594" s="45">
        <v>8</v>
      </c>
      <c r="BD594" s="46">
        <v>3.0000000000000001E-3</v>
      </c>
      <c r="BE594" s="38">
        <f t="shared" si="97"/>
        <v>0</v>
      </c>
      <c r="BF594" s="68">
        <f t="shared" si="103"/>
        <v>0</v>
      </c>
      <c r="BG594" s="44">
        <f>SUM(BF$14:BF594)</f>
        <v>9</v>
      </c>
      <c r="BH594" s="11">
        <f t="shared" si="104"/>
        <v>0</v>
      </c>
      <c r="BI594" s="11">
        <f t="shared" si="105"/>
        <v>581</v>
      </c>
      <c r="BT594" s="74">
        <v>550</v>
      </c>
      <c r="BU594" s="74" t="s">
        <v>902</v>
      </c>
      <c r="BV594" s="69" t="s">
        <v>2389</v>
      </c>
    </row>
    <row r="595" spans="1:7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AP595" s="68">
        <f t="shared" si="98"/>
        <v>0</v>
      </c>
      <c r="AQ595" s="68">
        <v>582</v>
      </c>
      <c r="AR595" s="41" t="s">
        <v>925</v>
      </c>
      <c r="AS595" s="42">
        <v>8</v>
      </c>
      <c r="AT595" s="43">
        <v>3.0000000000000001E-3</v>
      </c>
      <c r="AU595" s="38">
        <f t="shared" si="96"/>
        <v>0</v>
      </c>
      <c r="AV595" s="68">
        <f t="shared" si="99"/>
        <v>0</v>
      </c>
      <c r="AW595" s="44">
        <f>SUM(AV$14:AV595)</f>
        <v>0</v>
      </c>
      <c r="AX595" s="11">
        <f t="shared" si="100"/>
        <v>0</v>
      </c>
      <c r="AY595" s="11">
        <f t="shared" si="101"/>
        <v>582</v>
      </c>
      <c r="AZ595" s="11">
        <f t="shared" si="102"/>
        <v>0</v>
      </c>
      <c r="BA595" s="11">
        <v>582</v>
      </c>
      <c r="BB595" s="45" t="s">
        <v>1903</v>
      </c>
      <c r="BC595" s="45">
        <v>8</v>
      </c>
      <c r="BD595" s="46">
        <v>3.0000000000000001E-3</v>
      </c>
      <c r="BE595" s="38">
        <f t="shared" si="97"/>
        <v>0</v>
      </c>
      <c r="BF595" s="68">
        <f t="shared" si="103"/>
        <v>0</v>
      </c>
      <c r="BG595" s="44">
        <f>SUM(BF$14:BF595)</f>
        <v>9</v>
      </c>
      <c r="BH595" s="11">
        <f t="shared" si="104"/>
        <v>0</v>
      </c>
      <c r="BI595" s="11">
        <f t="shared" si="105"/>
        <v>582</v>
      </c>
      <c r="BT595" s="74">
        <v>551</v>
      </c>
      <c r="BU595" s="74" t="s">
        <v>903</v>
      </c>
      <c r="BV595" s="69" t="s">
        <v>2389</v>
      </c>
    </row>
    <row r="596" spans="1:7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AP596" s="68">
        <f t="shared" si="98"/>
        <v>0</v>
      </c>
      <c r="AQ596" s="68">
        <v>583</v>
      </c>
      <c r="AR596" s="41" t="s">
        <v>307</v>
      </c>
      <c r="AS596" s="42">
        <v>8</v>
      </c>
      <c r="AT596" s="43">
        <v>3.0000000000000001E-3</v>
      </c>
      <c r="AU596" s="38">
        <f t="shared" si="96"/>
        <v>0</v>
      </c>
      <c r="AV596" s="68">
        <f t="shared" si="99"/>
        <v>0</v>
      </c>
      <c r="AW596" s="44">
        <f>SUM(AV$14:AV596)</f>
        <v>0</v>
      </c>
      <c r="AX596" s="11">
        <f t="shared" si="100"/>
        <v>0</v>
      </c>
      <c r="AY596" s="11">
        <f t="shared" si="101"/>
        <v>583</v>
      </c>
      <c r="AZ596" s="11">
        <f t="shared" si="102"/>
        <v>0</v>
      </c>
      <c r="BA596" s="11">
        <v>583</v>
      </c>
      <c r="BB596" s="45" t="s">
        <v>1904</v>
      </c>
      <c r="BC596" s="45">
        <v>8</v>
      </c>
      <c r="BD596" s="46">
        <v>3.0000000000000001E-3</v>
      </c>
      <c r="BE596" s="38">
        <f t="shared" si="97"/>
        <v>0</v>
      </c>
      <c r="BF596" s="68">
        <f t="shared" si="103"/>
        <v>0</v>
      </c>
      <c r="BG596" s="44">
        <f>SUM(BF$14:BF596)</f>
        <v>9</v>
      </c>
      <c r="BH596" s="11">
        <f t="shared" si="104"/>
        <v>0</v>
      </c>
      <c r="BI596" s="11">
        <f t="shared" si="105"/>
        <v>583</v>
      </c>
      <c r="BT596" s="74">
        <v>552</v>
      </c>
      <c r="BU596" s="74" t="s">
        <v>904</v>
      </c>
      <c r="BV596" s="69" t="s">
        <v>2389</v>
      </c>
    </row>
    <row r="597" spans="1:7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AP597" s="68">
        <f t="shared" si="98"/>
        <v>0</v>
      </c>
      <c r="AQ597" s="68">
        <v>584</v>
      </c>
      <c r="AR597" s="41" t="s">
        <v>926</v>
      </c>
      <c r="AS597" s="42">
        <v>8</v>
      </c>
      <c r="AT597" s="43">
        <v>3.0000000000000001E-3</v>
      </c>
      <c r="AU597" s="38">
        <f t="shared" si="96"/>
        <v>0</v>
      </c>
      <c r="AV597" s="68">
        <f t="shared" si="99"/>
        <v>0</v>
      </c>
      <c r="AW597" s="44">
        <f>SUM(AV$14:AV597)</f>
        <v>0</v>
      </c>
      <c r="AX597" s="11">
        <f t="shared" si="100"/>
        <v>0</v>
      </c>
      <c r="AY597" s="11">
        <f t="shared" si="101"/>
        <v>584</v>
      </c>
      <c r="AZ597" s="11">
        <f t="shared" si="102"/>
        <v>0</v>
      </c>
      <c r="BA597" s="11">
        <v>584</v>
      </c>
      <c r="BB597" s="45" t="s">
        <v>1905</v>
      </c>
      <c r="BC597" s="45">
        <v>8</v>
      </c>
      <c r="BD597" s="46">
        <v>3.0000000000000001E-3</v>
      </c>
      <c r="BE597" s="38">
        <f t="shared" si="97"/>
        <v>0</v>
      </c>
      <c r="BF597" s="68">
        <f t="shared" si="103"/>
        <v>0</v>
      </c>
      <c r="BG597" s="44">
        <f>SUM(BF$14:BF597)</f>
        <v>9</v>
      </c>
      <c r="BH597" s="11">
        <f t="shared" si="104"/>
        <v>0</v>
      </c>
      <c r="BI597" s="11">
        <f t="shared" si="105"/>
        <v>584</v>
      </c>
      <c r="BT597" s="74">
        <v>553</v>
      </c>
      <c r="BU597" s="74" t="s">
        <v>210</v>
      </c>
      <c r="BV597" s="69" t="s">
        <v>2389</v>
      </c>
    </row>
    <row r="598" spans="1:7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AP598" s="68">
        <f t="shared" si="98"/>
        <v>0</v>
      </c>
      <c r="AQ598" s="68">
        <v>585</v>
      </c>
      <c r="AR598" s="41" t="s">
        <v>927</v>
      </c>
      <c r="AS598" s="42">
        <v>8</v>
      </c>
      <c r="AT598" s="43">
        <v>3.0000000000000001E-3</v>
      </c>
      <c r="AU598" s="38">
        <f t="shared" si="96"/>
        <v>0</v>
      </c>
      <c r="AV598" s="68">
        <f t="shared" si="99"/>
        <v>0</v>
      </c>
      <c r="AW598" s="44">
        <f>SUM(AV$14:AV598)</f>
        <v>0</v>
      </c>
      <c r="AX598" s="11">
        <f t="shared" si="100"/>
        <v>0</v>
      </c>
      <c r="AY598" s="11">
        <f t="shared" si="101"/>
        <v>585</v>
      </c>
      <c r="AZ598" s="11">
        <f t="shared" si="102"/>
        <v>0</v>
      </c>
      <c r="BA598" s="11">
        <v>585</v>
      </c>
      <c r="BB598" s="45" t="s">
        <v>1906</v>
      </c>
      <c r="BC598" s="45">
        <v>8</v>
      </c>
      <c r="BD598" s="46">
        <v>3.0000000000000001E-3</v>
      </c>
      <c r="BE598" s="38">
        <f t="shared" si="97"/>
        <v>0</v>
      </c>
      <c r="BF598" s="68">
        <f t="shared" si="103"/>
        <v>0</v>
      </c>
      <c r="BG598" s="44">
        <f>SUM(BF$14:BF598)</f>
        <v>9</v>
      </c>
      <c r="BH598" s="11">
        <f t="shared" si="104"/>
        <v>0</v>
      </c>
      <c r="BI598" s="11">
        <f t="shared" si="105"/>
        <v>585</v>
      </c>
      <c r="BT598" s="74">
        <v>554</v>
      </c>
      <c r="BU598" s="74" t="s">
        <v>905</v>
      </c>
      <c r="BV598" s="69" t="s">
        <v>2389</v>
      </c>
    </row>
    <row r="599" spans="1:7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AP599" s="68">
        <f t="shared" si="98"/>
        <v>0</v>
      </c>
      <c r="AQ599" s="68">
        <v>586</v>
      </c>
      <c r="AR599" s="41" t="s">
        <v>212</v>
      </c>
      <c r="AS599" s="42">
        <v>8</v>
      </c>
      <c r="AT599" s="43">
        <v>3.0000000000000001E-3</v>
      </c>
      <c r="AU599" s="38">
        <f t="shared" si="96"/>
        <v>0</v>
      </c>
      <c r="AV599" s="68">
        <f t="shared" si="99"/>
        <v>0</v>
      </c>
      <c r="AW599" s="44">
        <f>SUM(AV$14:AV599)</f>
        <v>0</v>
      </c>
      <c r="AX599" s="11">
        <f t="shared" si="100"/>
        <v>0</v>
      </c>
      <c r="AY599" s="11">
        <f t="shared" si="101"/>
        <v>586</v>
      </c>
      <c r="AZ599" s="11">
        <f t="shared" si="102"/>
        <v>0</v>
      </c>
      <c r="BA599" s="11">
        <v>586</v>
      </c>
      <c r="BB599" s="45" t="s">
        <v>212</v>
      </c>
      <c r="BC599" s="45">
        <v>8</v>
      </c>
      <c r="BD599" s="46">
        <v>3.0000000000000001E-3</v>
      </c>
      <c r="BE599" s="38">
        <f t="shared" si="97"/>
        <v>0</v>
      </c>
      <c r="BF599" s="68">
        <f t="shared" si="103"/>
        <v>0</v>
      </c>
      <c r="BG599" s="44">
        <f>SUM(BF$14:BF599)</f>
        <v>9</v>
      </c>
      <c r="BH599" s="11">
        <f t="shared" si="104"/>
        <v>0</v>
      </c>
      <c r="BI599" s="11">
        <f t="shared" si="105"/>
        <v>586</v>
      </c>
      <c r="BT599" s="74">
        <v>555</v>
      </c>
      <c r="BU599" s="74" t="s">
        <v>906</v>
      </c>
      <c r="BV599" s="69" t="s">
        <v>2389</v>
      </c>
    </row>
    <row r="600" spans="1:7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AP600" s="68">
        <f t="shared" si="98"/>
        <v>0</v>
      </c>
      <c r="AQ600" s="68">
        <v>587</v>
      </c>
      <c r="AR600" s="41" t="s">
        <v>213</v>
      </c>
      <c r="AS600" s="42">
        <v>8</v>
      </c>
      <c r="AT600" s="43">
        <v>3.0000000000000001E-3</v>
      </c>
      <c r="AU600" s="38">
        <f t="shared" si="96"/>
        <v>0</v>
      </c>
      <c r="AV600" s="68">
        <f t="shared" si="99"/>
        <v>0</v>
      </c>
      <c r="AW600" s="44">
        <f>SUM(AV$14:AV600)</f>
        <v>0</v>
      </c>
      <c r="AX600" s="11">
        <f t="shared" si="100"/>
        <v>0</v>
      </c>
      <c r="AY600" s="11">
        <f t="shared" si="101"/>
        <v>587</v>
      </c>
      <c r="AZ600" s="11">
        <f t="shared" si="102"/>
        <v>0</v>
      </c>
      <c r="BA600" s="11">
        <v>587</v>
      </c>
      <c r="BB600" s="45" t="s">
        <v>213</v>
      </c>
      <c r="BC600" s="45">
        <v>8</v>
      </c>
      <c r="BD600" s="46">
        <v>3.0000000000000001E-3</v>
      </c>
      <c r="BE600" s="38">
        <f t="shared" si="97"/>
        <v>0</v>
      </c>
      <c r="BF600" s="68">
        <f t="shared" si="103"/>
        <v>0</v>
      </c>
      <c r="BG600" s="44">
        <f>SUM(BF$14:BF600)</f>
        <v>9</v>
      </c>
      <c r="BH600" s="11">
        <f t="shared" si="104"/>
        <v>0</v>
      </c>
      <c r="BI600" s="11">
        <f t="shared" si="105"/>
        <v>587</v>
      </c>
      <c r="BT600" s="74">
        <v>556</v>
      </c>
      <c r="BU600" s="74" t="s">
        <v>907</v>
      </c>
      <c r="BV600" s="69" t="s">
        <v>2389</v>
      </c>
    </row>
    <row r="601" spans="1:7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AP601" s="68">
        <f t="shared" si="98"/>
        <v>0</v>
      </c>
      <c r="AQ601" s="68">
        <v>588</v>
      </c>
      <c r="AR601" s="41" t="s">
        <v>928</v>
      </c>
      <c r="AS601" s="42">
        <v>7</v>
      </c>
      <c r="AT601" s="43">
        <v>2.5000000000000001E-3</v>
      </c>
      <c r="AU601" s="38">
        <f t="shared" si="96"/>
        <v>0</v>
      </c>
      <c r="AV601" s="68">
        <f t="shared" si="99"/>
        <v>0</v>
      </c>
      <c r="AW601" s="44">
        <f>SUM(AV$14:AV601)</f>
        <v>0</v>
      </c>
      <c r="AX601" s="11">
        <f t="shared" si="100"/>
        <v>0</v>
      </c>
      <c r="AY601" s="11">
        <f t="shared" si="101"/>
        <v>588</v>
      </c>
      <c r="AZ601" s="11">
        <f t="shared" si="102"/>
        <v>0</v>
      </c>
      <c r="BA601" s="11">
        <v>588</v>
      </c>
      <c r="BB601" s="45" t="s">
        <v>1907</v>
      </c>
      <c r="BC601" s="45">
        <v>7</v>
      </c>
      <c r="BD601" s="46">
        <v>2.5000000000000001E-3</v>
      </c>
      <c r="BE601" s="38">
        <f t="shared" si="97"/>
        <v>0</v>
      </c>
      <c r="BF601" s="68">
        <f t="shared" si="103"/>
        <v>0</v>
      </c>
      <c r="BG601" s="44">
        <f>SUM(BF$14:BF601)</f>
        <v>9</v>
      </c>
      <c r="BH601" s="11">
        <f t="shared" si="104"/>
        <v>0</v>
      </c>
      <c r="BI601" s="11">
        <f t="shared" si="105"/>
        <v>588</v>
      </c>
      <c r="BT601" s="74">
        <v>557</v>
      </c>
      <c r="BU601" s="74" t="s">
        <v>908</v>
      </c>
      <c r="BV601" s="69" t="s">
        <v>2389</v>
      </c>
    </row>
    <row r="602" spans="1:7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AP602" s="68">
        <f t="shared" si="98"/>
        <v>0</v>
      </c>
      <c r="AQ602" s="68">
        <v>589</v>
      </c>
      <c r="AR602" s="41" t="s">
        <v>929</v>
      </c>
      <c r="AS602" s="42">
        <v>8</v>
      </c>
      <c r="AT602" s="43">
        <v>3.0000000000000001E-3</v>
      </c>
      <c r="AU602" s="38">
        <f t="shared" si="96"/>
        <v>0</v>
      </c>
      <c r="AV602" s="68">
        <f t="shared" si="99"/>
        <v>0</v>
      </c>
      <c r="AW602" s="44">
        <f>SUM(AV$14:AV602)</f>
        <v>0</v>
      </c>
      <c r="AX602" s="11">
        <f t="shared" si="100"/>
        <v>0</v>
      </c>
      <c r="AY602" s="11">
        <f t="shared" si="101"/>
        <v>589</v>
      </c>
      <c r="AZ602" s="11">
        <f t="shared" si="102"/>
        <v>0</v>
      </c>
      <c r="BA602" s="11">
        <v>589</v>
      </c>
      <c r="BB602" s="45" t="s">
        <v>1908</v>
      </c>
      <c r="BC602" s="45">
        <v>8</v>
      </c>
      <c r="BD602" s="46">
        <v>3.0000000000000001E-3</v>
      </c>
      <c r="BE602" s="38">
        <f t="shared" si="97"/>
        <v>0</v>
      </c>
      <c r="BF602" s="68">
        <f t="shared" si="103"/>
        <v>0</v>
      </c>
      <c r="BG602" s="44">
        <f>SUM(BF$14:BF602)</f>
        <v>9</v>
      </c>
      <c r="BH602" s="11">
        <f t="shared" si="104"/>
        <v>0</v>
      </c>
      <c r="BI602" s="11">
        <f t="shared" si="105"/>
        <v>589</v>
      </c>
      <c r="BT602" s="74">
        <v>558</v>
      </c>
      <c r="BU602" s="74" t="s">
        <v>300</v>
      </c>
      <c r="BV602" s="69" t="s">
        <v>2389</v>
      </c>
    </row>
    <row r="603" spans="1:7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AP603" s="68">
        <f t="shared" si="98"/>
        <v>0</v>
      </c>
      <c r="AQ603" s="68">
        <v>590</v>
      </c>
      <c r="AR603" s="41" t="s">
        <v>214</v>
      </c>
      <c r="AS603" s="42">
        <v>9</v>
      </c>
      <c r="AT603" s="43">
        <v>3.5000000000000001E-3</v>
      </c>
      <c r="AU603" s="38">
        <f t="shared" si="96"/>
        <v>0</v>
      </c>
      <c r="AV603" s="68">
        <f t="shared" si="99"/>
        <v>0</v>
      </c>
      <c r="AW603" s="44">
        <f>SUM(AV$14:AV603)</f>
        <v>0</v>
      </c>
      <c r="AX603" s="11">
        <f t="shared" si="100"/>
        <v>0</v>
      </c>
      <c r="AY603" s="11">
        <f t="shared" si="101"/>
        <v>590</v>
      </c>
      <c r="AZ603" s="11">
        <f t="shared" si="102"/>
        <v>0</v>
      </c>
      <c r="BA603" s="11">
        <v>590</v>
      </c>
      <c r="BB603" s="45" t="s">
        <v>214</v>
      </c>
      <c r="BC603" s="45">
        <v>9</v>
      </c>
      <c r="BD603" s="46">
        <v>3.5000000000000001E-3</v>
      </c>
      <c r="BE603" s="38">
        <f t="shared" si="97"/>
        <v>0</v>
      </c>
      <c r="BF603" s="68">
        <f t="shared" si="103"/>
        <v>0</v>
      </c>
      <c r="BG603" s="44">
        <f>SUM(BF$14:BF603)</f>
        <v>9</v>
      </c>
      <c r="BH603" s="11">
        <f t="shared" si="104"/>
        <v>0</v>
      </c>
      <c r="BI603" s="11">
        <f t="shared" si="105"/>
        <v>590</v>
      </c>
      <c r="BT603" s="74">
        <v>559</v>
      </c>
      <c r="BU603" s="74" t="s">
        <v>211</v>
      </c>
      <c r="BV603" s="69" t="s">
        <v>2389</v>
      </c>
    </row>
    <row r="604" spans="1:7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AP604" s="68">
        <f t="shared" si="98"/>
        <v>0</v>
      </c>
      <c r="AQ604" s="68">
        <v>591</v>
      </c>
      <c r="AR604" s="41" t="s">
        <v>930</v>
      </c>
      <c r="AS604" s="42">
        <v>8</v>
      </c>
      <c r="AT604" s="43">
        <v>3.0000000000000001E-3</v>
      </c>
      <c r="AU604" s="38">
        <f t="shared" si="96"/>
        <v>0</v>
      </c>
      <c r="AV604" s="68">
        <f t="shared" si="99"/>
        <v>0</v>
      </c>
      <c r="AW604" s="44">
        <f>SUM(AV$14:AV604)</f>
        <v>0</v>
      </c>
      <c r="AX604" s="11">
        <f t="shared" si="100"/>
        <v>0</v>
      </c>
      <c r="AY604" s="11">
        <f t="shared" si="101"/>
        <v>591</v>
      </c>
      <c r="AZ604" s="11">
        <f t="shared" si="102"/>
        <v>0</v>
      </c>
      <c r="BA604" s="11">
        <v>591</v>
      </c>
      <c r="BB604" s="45" t="s">
        <v>1909</v>
      </c>
      <c r="BC604" s="45">
        <v>8</v>
      </c>
      <c r="BD604" s="46">
        <v>3.0000000000000001E-3</v>
      </c>
      <c r="BE604" s="38">
        <f t="shared" si="97"/>
        <v>0</v>
      </c>
      <c r="BF604" s="68">
        <f t="shared" si="103"/>
        <v>0</v>
      </c>
      <c r="BG604" s="44">
        <f>SUM(BF$14:BF604)</f>
        <v>9</v>
      </c>
      <c r="BH604" s="11">
        <f t="shared" si="104"/>
        <v>0</v>
      </c>
      <c r="BI604" s="11">
        <f t="shared" si="105"/>
        <v>591</v>
      </c>
      <c r="BT604" s="74">
        <v>560</v>
      </c>
      <c r="BU604" s="74" t="s">
        <v>909</v>
      </c>
      <c r="BV604" s="69" t="s">
        <v>2389</v>
      </c>
    </row>
    <row r="605" spans="1:7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AP605" s="68">
        <f t="shared" si="98"/>
        <v>0</v>
      </c>
      <c r="AQ605" s="68">
        <v>592</v>
      </c>
      <c r="AR605" s="41" t="s">
        <v>931</v>
      </c>
      <c r="AS605" s="42">
        <v>8</v>
      </c>
      <c r="AT605" s="43">
        <v>3.0000000000000001E-3</v>
      </c>
      <c r="AU605" s="38">
        <f t="shared" si="96"/>
        <v>0</v>
      </c>
      <c r="AV605" s="68">
        <f t="shared" si="99"/>
        <v>0</v>
      </c>
      <c r="AW605" s="44">
        <f>SUM(AV$14:AV605)</f>
        <v>0</v>
      </c>
      <c r="AX605" s="11">
        <f t="shared" si="100"/>
        <v>0</v>
      </c>
      <c r="AY605" s="11">
        <f t="shared" si="101"/>
        <v>592</v>
      </c>
      <c r="AZ605" s="11">
        <f t="shared" si="102"/>
        <v>0</v>
      </c>
      <c r="BA605" s="11">
        <v>592</v>
      </c>
      <c r="BB605" s="45" t="s">
        <v>1910</v>
      </c>
      <c r="BC605" s="45">
        <v>8</v>
      </c>
      <c r="BD605" s="46">
        <v>3.0000000000000001E-3</v>
      </c>
      <c r="BE605" s="38">
        <f t="shared" si="97"/>
        <v>0</v>
      </c>
      <c r="BF605" s="68">
        <f t="shared" si="103"/>
        <v>0</v>
      </c>
      <c r="BG605" s="44">
        <f>SUM(BF$14:BF605)</f>
        <v>9</v>
      </c>
      <c r="BH605" s="11">
        <f t="shared" si="104"/>
        <v>0</v>
      </c>
      <c r="BI605" s="11">
        <f t="shared" si="105"/>
        <v>592</v>
      </c>
      <c r="BT605" s="74">
        <v>561</v>
      </c>
      <c r="BU605" s="74" t="s">
        <v>910</v>
      </c>
      <c r="BV605" s="69" t="s">
        <v>2389</v>
      </c>
    </row>
    <row r="606" spans="1:7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AP606" s="68">
        <f t="shared" si="98"/>
        <v>0</v>
      </c>
      <c r="AQ606" s="68">
        <v>593</v>
      </c>
      <c r="AR606" s="41" t="s">
        <v>932</v>
      </c>
      <c r="AS606" s="42">
        <v>8</v>
      </c>
      <c r="AT606" s="43">
        <v>3.0000000000000001E-3</v>
      </c>
      <c r="AU606" s="38">
        <f t="shared" si="96"/>
        <v>0</v>
      </c>
      <c r="AV606" s="68">
        <f t="shared" si="99"/>
        <v>0</v>
      </c>
      <c r="AW606" s="44">
        <f>SUM(AV$14:AV606)</f>
        <v>0</v>
      </c>
      <c r="AX606" s="11">
        <f t="shared" si="100"/>
        <v>0</v>
      </c>
      <c r="AY606" s="11">
        <f t="shared" si="101"/>
        <v>593</v>
      </c>
      <c r="AZ606" s="11">
        <f t="shared" si="102"/>
        <v>0</v>
      </c>
      <c r="BA606" s="11">
        <v>593</v>
      </c>
      <c r="BB606" s="45" t="s">
        <v>1911</v>
      </c>
      <c r="BC606" s="45">
        <v>8</v>
      </c>
      <c r="BD606" s="46">
        <v>3.0000000000000001E-3</v>
      </c>
      <c r="BE606" s="38">
        <f t="shared" si="97"/>
        <v>0</v>
      </c>
      <c r="BF606" s="68">
        <f t="shared" si="103"/>
        <v>0</v>
      </c>
      <c r="BG606" s="44">
        <f>SUM(BF$14:BF606)</f>
        <v>9</v>
      </c>
      <c r="BH606" s="11">
        <f t="shared" si="104"/>
        <v>0</v>
      </c>
      <c r="BI606" s="11">
        <f t="shared" si="105"/>
        <v>593</v>
      </c>
      <c r="BT606" s="74">
        <v>562</v>
      </c>
      <c r="BU606" s="74" t="s">
        <v>911</v>
      </c>
      <c r="BV606" s="69" t="s">
        <v>2389</v>
      </c>
    </row>
    <row r="607" spans="1:7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AP607" s="68">
        <f t="shared" si="98"/>
        <v>0</v>
      </c>
      <c r="AQ607" s="68">
        <v>594</v>
      </c>
      <c r="AR607" s="41" t="s">
        <v>933</v>
      </c>
      <c r="AS607" s="42">
        <v>9</v>
      </c>
      <c r="AT607" s="43">
        <v>3.5000000000000001E-3</v>
      </c>
      <c r="AU607" s="38">
        <f t="shared" si="96"/>
        <v>0</v>
      </c>
      <c r="AV607" s="68">
        <f t="shared" si="99"/>
        <v>0</v>
      </c>
      <c r="AW607" s="44">
        <f>SUM(AV$14:AV607)</f>
        <v>0</v>
      </c>
      <c r="AX607" s="11">
        <f t="shared" si="100"/>
        <v>0</v>
      </c>
      <c r="AY607" s="11">
        <f t="shared" si="101"/>
        <v>594</v>
      </c>
      <c r="AZ607" s="11">
        <f t="shared" si="102"/>
        <v>0</v>
      </c>
      <c r="BA607" s="11">
        <v>594</v>
      </c>
      <c r="BB607" s="45" t="s">
        <v>1912</v>
      </c>
      <c r="BC607" s="45">
        <v>9</v>
      </c>
      <c r="BD607" s="46">
        <v>3.5000000000000001E-3</v>
      </c>
      <c r="BE607" s="38">
        <f t="shared" si="97"/>
        <v>0</v>
      </c>
      <c r="BF607" s="68">
        <f t="shared" si="103"/>
        <v>0</v>
      </c>
      <c r="BG607" s="44">
        <f>SUM(BF$14:BF607)</f>
        <v>9</v>
      </c>
      <c r="BH607" s="11">
        <f t="shared" si="104"/>
        <v>0</v>
      </c>
      <c r="BI607" s="11">
        <f t="shared" si="105"/>
        <v>594</v>
      </c>
      <c r="BT607" s="74">
        <v>563</v>
      </c>
      <c r="BU607" s="74" t="s">
        <v>912</v>
      </c>
      <c r="BV607" s="69" t="s">
        <v>2389</v>
      </c>
    </row>
    <row r="608" spans="1:7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AP608" s="68">
        <f t="shared" si="98"/>
        <v>0</v>
      </c>
      <c r="AQ608" s="68">
        <v>595</v>
      </c>
      <c r="AR608" s="41" t="s">
        <v>934</v>
      </c>
      <c r="AS608" s="42">
        <v>9</v>
      </c>
      <c r="AT608" s="43">
        <v>3.5000000000000001E-3</v>
      </c>
      <c r="AU608" s="38">
        <f t="shared" si="96"/>
        <v>0</v>
      </c>
      <c r="AV608" s="68">
        <f t="shared" si="99"/>
        <v>0</v>
      </c>
      <c r="AW608" s="44">
        <f>SUM(AV$14:AV608)</f>
        <v>0</v>
      </c>
      <c r="AX608" s="11">
        <f t="shared" si="100"/>
        <v>0</v>
      </c>
      <c r="AY608" s="11">
        <f t="shared" si="101"/>
        <v>595</v>
      </c>
      <c r="AZ608" s="11">
        <f t="shared" si="102"/>
        <v>0</v>
      </c>
      <c r="BA608" s="11">
        <v>595</v>
      </c>
      <c r="BB608" s="45" t="s">
        <v>1913</v>
      </c>
      <c r="BC608" s="45">
        <v>9</v>
      </c>
      <c r="BD608" s="46">
        <v>3.5000000000000001E-3</v>
      </c>
      <c r="BE608" s="38">
        <f t="shared" si="97"/>
        <v>0</v>
      </c>
      <c r="BF608" s="68">
        <f t="shared" si="103"/>
        <v>0</v>
      </c>
      <c r="BG608" s="44">
        <f>SUM(BF$14:BF608)</f>
        <v>9</v>
      </c>
      <c r="BH608" s="11">
        <f t="shared" si="104"/>
        <v>0</v>
      </c>
      <c r="BI608" s="11">
        <f t="shared" si="105"/>
        <v>595</v>
      </c>
      <c r="BT608" s="74">
        <v>564</v>
      </c>
      <c r="BU608" s="74" t="s">
        <v>913</v>
      </c>
      <c r="BV608" s="69" t="s">
        <v>2389</v>
      </c>
    </row>
    <row r="609" spans="1:7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AP609" s="68">
        <f t="shared" si="98"/>
        <v>0</v>
      </c>
      <c r="AQ609" s="68">
        <v>596</v>
      </c>
      <c r="AR609" s="41" t="s">
        <v>935</v>
      </c>
      <c r="AS609" s="42">
        <v>9</v>
      </c>
      <c r="AT609" s="43">
        <v>3.5000000000000001E-3</v>
      </c>
      <c r="AU609" s="38">
        <f t="shared" si="96"/>
        <v>0</v>
      </c>
      <c r="AV609" s="68">
        <f t="shared" si="99"/>
        <v>0</v>
      </c>
      <c r="AW609" s="44">
        <f>SUM(AV$14:AV609)</f>
        <v>0</v>
      </c>
      <c r="AX609" s="11">
        <f t="shared" si="100"/>
        <v>0</v>
      </c>
      <c r="AY609" s="11">
        <f t="shared" si="101"/>
        <v>596</v>
      </c>
      <c r="AZ609" s="11">
        <f t="shared" si="102"/>
        <v>0</v>
      </c>
      <c r="BA609" s="11">
        <v>596</v>
      </c>
      <c r="BB609" s="45" t="s">
        <v>1914</v>
      </c>
      <c r="BC609" s="45">
        <v>9</v>
      </c>
      <c r="BD609" s="46">
        <v>3.5000000000000001E-3</v>
      </c>
      <c r="BE609" s="38">
        <f t="shared" si="97"/>
        <v>0</v>
      </c>
      <c r="BF609" s="68">
        <f t="shared" si="103"/>
        <v>0</v>
      </c>
      <c r="BG609" s="44">
        <f>SUM(BF$14:BF609)</f>
        <v>9</v>
      </c>
      <c r="BH609" s="11">
        <f t="shared" si="104"/>
        <v>0</v>
      </c>
      <c r="BI609" s="11">
        <f t="shared" si="105"/>
        <v>596</v>
      </c>
      <c r="BT609" s="74">
        <v>565</v>
      </c>
      <c r="BU609" s="74" t="s">
        <v>914</v>
      </c>
      <c r="BV609" s="69" t="s">
        <v>2389</v>
      </c>
    </row>
    <row r="610" spans="1:7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AP610" s="68">
        <f t="shared" si="98"/>
        <v>0</v>
      </c>
      <c r="AQ610" s="68">
        <v>597</v>
      </c>
      <c r="AR610" s="41" t="s">
        <v>936</v>
      </c>
      <c r="AS610" s="42">
        <v>9</v>
      </c>
      <c r="AT610" s="43">
        <v>3.5000000000000001E-3</v>
      </c>
      <c r="AU610" s="38">
        <f t="shared" si="96"/>
        <v>0</v>
      </c>
      <c r="AV610" s="68">
        <f t="shared" si="99"/>
        <v>0</v>
      </c>
      <c r="AW610" s="44">
        <f>SUM(AV$14:AV610)</f>
        <v>0</v>
      </c>
      <c r="AX610" s="11">
        <f t="shared" si="100"/>
        <v>0</v>
      </c>
      <c r="AY610" s="11">
        <f t="shared" si="101"/>
        <v>597</v>
      </c>
      <c r="AZ610" s="11">
        <f t="shared" si="102"/>
        <v>0</v>
      </c>
      <c r="BA610" s="11">
        <v>597</v>
      </c>
      <c r="BB610" s="45" t="s">
        <v>1915</v>
      </c>
      <c r="BC610" s="45">
        <v>9</v>
      </c>
      <c r="BD610" s="46">
        <v>3.5000000000000001E-3</v>
      </c>
      <c r="BE610" s="38">
        <f t="shared" si="97"/>
        <v>0</v>
      </c>
      <c r="BF610" s="68">
        <f t="shared" si="103"/>
        <v>0</v>
      </c>
      <c r="BG610" s="44">
        <f>SUM(BF$14:BF610)</f>
        <v>9</v>
      </c>
      <c r="BH610" s="11">
        <f t="shared" si="104"/>
        <v>0</v>
      </c>
      <c r="BI610" s="11">
        <f t="shared" si="105"/>
        <v>597</v>
      </c>
      <c r="BT610" s="74">
        <v>566</v>
      </c>
      <c r="BU610" s="74" t="s">
        <v>301</v>
      </c>
      <c r="BV610" s="69" t="s">
        <v>2389</v>
      </c>
    </row>
    <row r="611" spans="1:7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AP611" s="68">
        <f t="shared" si="98"/>
        <v>0</v>
      </c>
      <c r="AQ611" s="68">
        <v>598</v>
      </c>
      <c r="AR611" s="41" t="s">
        <v>937</v>
      </c>
      <c r="AS611" s="42">
        <v>9</v>
      </c>
      <c r="AT611" s="43">
        <v>3.5000000000000001E-3</v>
      </c>
      <c r="AU611" s="38">
        <f t="shared" si="96"/>
        <v>0</v>
      </c>
      <c r="AV611" s="68">
        <f t="shared" si="99"/>
        <v>0</v>
      </c>
      <c r="AW611" s="44">
        <f>SUM(AV$14:AV611)</f>
        <v>0</v>
      </c>
      <c r="AX611" s="11">
        <f t="shared" si="100"/>
        <v>0</v>
      </c>
      <c r="AY611" s="11">
        <f t="shared" si="101"/>
        <v>598</v>
      </c>
      <c r="AZ611" s="11">
        <f t="shared" si="102"/>
        <v>0</v>
      </c>
      <c r="BA611" s="11">
        <v>598</v>
      </c>
      <c r="BB611" s="45" t="s">
        <v>1916</v>
      </c>
      <c r="BC611" s="45">
        <v>9</v>
      </c>
      <c r="BD611" s="46">
        <v>3.5000000000000001E-3</v>
      </c>
      <c r="BE611" s="38">
        <f t="shared" si="97"/>
        <v>0</v>
      </c>
      <c r="BF611" s="68">
        <f t="shared" si="103"/>
        <v>0</v>
      </c>
      <c r="BG611" s="44">
        <f>SUM(BF$14:BF611)</f>
        <v>9</v>
      </c>
      <c r="BH611" s="11">
        <f t="shared" si="104"/>
        <v>0</v>
      </c>
      <c r="BI611" s="11">
        <f t="shared" si="105"/>
        <v>598</v>
      </c>
      <c r="BT611" s="74">
        <v>567</v>
      </c>
      <c r="BU611" s="74" t="s">
        <v>302</v>
      </c>
      <c r="BV611" s="69" t="s">
        <v>2389</v>
      </c>
    </row>
    <row r="612" spans="1:7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AP612" s="68">
        <f t="shared" si="98"/>
        <v>0</v>
      </c>
      <c r="AQ612" s="68">
        <v>599</v>
      </c>
      <c r="AR612" s="41" t="s">
        <v>938</v>
      </c>
      <c r="AS612" s="42">
        <v>9</v>
      </c>
      <c r="AT612" s="43">
        <v>3.5000000000000001E-3</v>
      </c>
      <c r="AU612" s="38">
        <f t="shared" si="96"/>
        <v>0</v>
      </c>
      <c r="AV612" s="68">
        <f t="shared" si="99"/>
        <v>0</v>
      </c>
      <c r="AW612" s="44">
        <f>SUM(AV$14:AV612)</f>
        <v>0</v>
      </c>
      <c r="AX612" s="11">
        <f t="shared" si="100"/>
        <v>0</v>
      </c>
      <c r="AY612" s="11">
        <f t="shared" si="101"/>
        <v>599</v>
      </c>
      <c r="AZ612" s="11">
        <f t="shared" si="102"/>
        <v>0</v>
      </c>
      <c r="BA612" s="11">
        <v>599</v>
      </c>
      <c r="BB612" s="45" t="s">
        <v>1917</v>
      </c>
      <c r="BC612" s="45">
        <v>9</v>
      </c>
      <c r="BD612" s="46">
        <v>3.5000000000000001E-3</v>
      </c>
      <c r="BE612" s="38">
        <f t="shared" si="97"/>
        <v>0</v>
      </c>
      <c r="BF612" s="68">
        <f t="shared" si="103"/>
        <v>0</v>
      </c>
      <c r="BG612" s="44">
        <f>SUM(BF$14:BF612)</f>
        <v>9</v>
      </c>
      <c r="BH612" s="11">
        <f t="shared" si="104"/>
        <v>0</v>
      </c>
      <c r="BI612" s="11">
        <f t="shared" si="105"/>
        <v>599</v>
      </c>
      <c r="BT612" s="74">
        <v>568</v>
      </c>
      <c r="BU612" s="74" t="s">
        <v>303</v>
      </c>
      <c r="BV612" s="69" t="s">
        <v>2389</v>
      </c>
    </row>
    <row r="613" spans="1:7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AP613" s="68">
        <f t="shared" si="98"/>
        <v>0</v>
      </c>
      <c r="AQ613" s="68">
        <v>600</v>
      </c>
      <c r="AR613" s="41" t="s">
        <v>939</v>
      </c>
      <c r="AS613" s="42">
        <v>9</v>
      </c>
      <c r="AT613" s="43">
        <v>3.5000000000000001E-3</v>
      </c>
      <c r="AU613" s="38">
        <f t="shared" si="96"/>
        <v>0</v>
      </c>
      <c r="AV613" s="68">
        <f t="shared" si="99"/>
        <v>0</v>
      </c>
      <c r="AW613" s="44">
        <f>SUM(AV$14:AV613)</f>
        <v>0</v>
      </c>
      <c r="AX613" s="11">
        <f t="shared" si="100"/>
        <v>0</v>
      </c>
      <c r="AY613" s="11">
        <f t="shared" si="101"/>
        <v>600</v>
      </c>
      <c r="AZ613" s="11">
        <f t="shared" si="102"/>
        <v>0</v>
      </c>
      <c r="BA613" s="11">
        <v>600</v>
      </c>
      <c r="BB613" s="45" t="s">
        <v>1918</v>
      </c>
      <c r="BC613" s="45">
        <v>9</v>
      </c>
      <c r="BD613" s="46">
        <v>3.5000000000000001E-3</v>
      </c>
      <c r="BE613" s="38">
        <f t="shared" si="97"/>
        <v>0</v>
      </c>
      <c r="BF613" s="68">
        <f t="shared" si="103"/>
        <v>0</v>
      </c>
      <c r="BG613" s="44">
        <f>SUM(BF$14:BF613)</f>
        <v>9</v>
      </c>
      <c r="BH613" s="11">
        <f t="shared" si="104"/>
        <v>0</v>
      </c>
      <c r="BI613" s="11">
        <f t="shared" si="105"/>
        <v>600</v>
      </c>
      <c r="BT613" s="74">
        <v>569</v>
      </c>
      <c r="BU613" s="74" t="s">
        <v>915</v>
      </c>
      <c r="BV613" s="69" t="s">
        <v>2389</v>
      </c>
    </row>
    <row r="614" spans="1:7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AP614" s="68">
        <f t="shared" si="98"/>
        <v>0</v>
      </c>
      <c r="AQ614" s="68">
        <v>601</v>
      </c>
      <c r="AR614" s="41" t="s">
        <v>215</v>
      </c>
      <c r="AS614" s="42">
        <v>10</v>
      </c>
      <c r="AT614" s="43">
        <v>4.0000000000000001E-3</v>
      </c>
      <c r="AU614" s="38">
        <f t="shared" si="96"/>
        <v>0</v>
      </c>
      <c r="AV614" s="68">
        <f t="shared" si="99"/>
        <v>0</v>
      </c>
      <c r="AW614" s="44">
        <f>SUM(AV$14:AV614)</f>
        <v>0</v>
      </c>
      <c r="AX614" s="11">
        <f t="shared" si="100"/>
        <v>0</v>
      </c>
      <c r="AY614" s="11">
        <f t="shared" si="101"/>
        <v>601</v>
      </c>
      <c r="AZ614" s="11">
        <f t="shared" si="102"/>
        <v>0</v>
      </c>
      <c r="BA614" s="11">
        <v>601</v>
      </c>
      <c r="BB614" s="45" t="s">
        <v>215</v>
      </c>
      <c r="BC614" s="45">
        <v>10</v>
      </c>
      <c r="BD614" s="46">
        <v>4.0000000000000001E-3</v>
      </c>
      <c r="BE614" s="38">
        <f t="shared" si="97"/>
        <v>0</v>
      </c>
      <c r="BF614" s="68">
        <f t="shared" si="103"/>
        <v>0</v>
      </c>
      <c r="BG614" s="44">
        <f>SUM(BF$14:BF614)</f>
        <v>9</v>
      </c>
      <c r="BH614" s="11">
        <f t="shared" si="104"/>
        <v>0</v>
      </c>
      <c r="BI614" s="11">
        <f t="shared" si="105"/>
        <v>601</v>
      </c>
      <c r="BT614" s="74">
        <v>570</v>
      </c>
      <c r="BU614" s="74" t="s">
        <v>916</v>
      </c>
      <c r="BV614" s="69" t="s">
        <v>2389</v>
      </c>
    </row>
    <row r="615" spans="1:7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AP615" s="68">
        <f t="shared" si="98"/>
        <v>0</v>
      </c>
      <c r="AQ615" s="68">
        <v>602</v>
      </c>
      <c r="AR615" s="41" t="s">
        <v>940</v>
      </c>
      <c r="AS615" s="42">
        <v>9</v>
      </c>
      <c r="AT615" s="43">
        <v>3.5000000000000001E-3</v>
      </c>
      <c r="AU615" s="38">
        <f t="shared" si="96"/>
        <v>0</v>
      </c>
      <c r="AV615" s="68">
        <f t="shared" si="99"/>
        <v>0</v>
      </c>
      <c r="AW615" s="44">
        <f>SUM(AV$14:AV615)</f>
        <v>0</v>
      </c>
      <c r="AX615" s="11">
        <f t="shared" si="100"/>
        <v>0</v>
      </c>
      <c r="AY615" s="11">
        <f t="shared" si="101"/>
        <v>602</v>
      </c>
      <c r="AZ615" s="11">
        <f t="shared" si="102"/>
        <v>0</v>
      </c>
      <c r="BA615" s="11">
        <v>602</v>
      </c>
      <c r="BB615" s="45" t="s">
        <v>1919</v>
      </c>
      <c r="BC615" s="45">
        <v>9</v>
      </c>
      <c r="BD615" s="46">
        <v>3.5000000000000001E-3</v>
      </c>
      <c r="BE615" s="38">
        <f t="shared" si="97"/>
        <v>0</v>
      </c>
      <c r="BF615" s="68">
        <f t="shared" si="103"/>
        <v>0</v>
      </c>
      <c r="BG615" s="44">
        <f>SUM(BF$14:BF615)</f>
        <v>9</v>
      </c>
      <c r="BH615" s="11">
        <f t="shared" si="104"/>
        <v>0</v>
      </c>
      <c r="BI615" s="11">
        <f t="shared" si="105"/>
        <v>602</v>
      </c>
      <c r="BT615" s="74">
        <v>571</v>
      </c>
      <c r="BU615" s="74" t="s">
        <v>917</v>
      </c>
      <c r="BV615" s="69" t="s">
        <v>2389</v>
      </c>
    </row>
    <row r="616" spans="1:7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AP616" s="68">
        <f t="shared" si="98"/>
        <v>0</v>
      </c>
      <c r="AQ616" s="68">
        <v>603</v>
      </c>
      <c r="AR616" s="41" t="s">
        <v>941</v>
      </c>
      <c r="AS616" s="42">
        <v>9</v>
      </c>
      <c r="AT616" s="43">
        <v>3.5000000000000001E-3</v>
      </c>
      <c r="AU616" s="38">
        <f t="shared" si="96"/>
        <v>0</v>
      </c>
      <c r="AV616" s="68">
        <f t="shared" si="99"/>
        <v>0</v>
      </c>
      <c r="AW616" s="44">
        <f>SUM(AV$14:AV616)</f>
        <v>0</v>
      </c>
      <c r="AX616" s="11">
        <f t="shared" si="100"/>
        <v>0</v>
      </c>
      <c r="AY616" s="11">
        <f t="shared" si="101"/>
        <v>603</v>
      </c>
      <c r="AZ616" s="11">
        <f t="shared" si="102"/>
        <v>0</v>
      </c>
      <c r="BA616" s="11">
        <v>603</v>
      </c>
      <c r="BB616" s="45" t="s">
        <v>1920</v>
      </c>
      <c r="BC616" s="45">
        <v>9</v>
      </c>
      <c r="BD616" s="46">
        <v>3.5000000000000001E-3</v>
      </c>
      <c r="BE616" s="38">
        <f t="shared" si="97"/>
        <v>0</v>
      </c>
      <c r="BF616" s="68">
        <f t="shared" si="103"/>
        <v>0</v>
      </c>
      <c r="BG616" s="44">
        <f>SUM(BF$14:BF616)</f>
        <v>9</v>
      </c>
      <c r="BH616" s="11">
        <f t="shared" si="104"/>
        <v>0</v>
      </c>
      <c r="BI616" s="11">
        <f t="shared" si="105"/>
        <v>603</v>
      </c>
      <c r="BT616" s="74">
        <v>572</v>
      </c>
      <c r="BU616" s="74" t="s">
        <v>918</v>
      </c>
      <c r="BV616" s="69" t="s">
        <v>2389</v>
      </c>
    </row>
    <row r="617" spans="1:7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AP617" s="68">
        <f t="shared" si="98"/>
        <v>0</v>
      </c>
      <c r="AQ617" s="68">
        <v>604</v>
      </c>
      <c r="AR617" s="41" t="s">
        <v>942</v>
      </c>
      <c r="AS617" s="42">
        <v>9</v>
      </c>
      <c r="AT617" s="43">
        <v>3.5000000000000001E-3</v>
      </c>
      <c r="AU617" s="38">
        <f t="shared" si="96"/>
        <v>0</v>
      </c>
      <c r="AV617" s="68">
        <f t="shared" si="99"/>
        <v>0</v>
      </c>
      <c r="AW617" s="44">
        <f>SUM(AV$14:AV617)</f>
        <v>0</v>
      </c>
      <c r="AX617" s="11">
        <f t="shared" si="100"/>
        <v>0</v>
      </c>
      <c r="AY617" s="11">
        <f t="shared" si="101"/>
        <v>604</v>
      </c>
      <c r="AZ617" s="11">
        <f t="shared" si="102"/>
        <v>0</v>
      </c>
      <c r="BA617" s="11">
        <v>604</v>
      </c>
      <c r="BB617" s="45" t="s">
        <v>1921</v>
      </c>
      <c r="BC617" s="45">
        <v>9</v>
      </c>
      <c r="BD617" s="46">
        <v>3.5000000000000001E-3</v>
      </c>
      <c r="BE617" s="38">
        <f t="shared" si="97"/>
        <v>0</v>
      </c>
      <c r="BF617" s="68">
        <f t="shared" si="103"/>
        <v>0</v>
      </c>
      <c r="BG617" s="44">
        <f>SUM(BF$14:BF617)</f>
        <v>9</v>
      </c>
      <c r="BH617" s="11">
        <f t="shared" si="104"/>
        <v>0</v>
      </c>
      <c r="BI617" s="11">
        <f t="shared" si="105"/>
        <v>604</v>
      </c>
      <c r="BT617" s="74">
        <v>573</v>
      </c>
      <c r="BU617" s="74" t="s">
        <v>304</v>
      </c>
      <c r="BV617" s="69" t="s">
        <v>2389</v>
      </c>
    </row>
    <row r="618" spans="1:7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AP618" s="68">
        <f t="shared" si="98"/>
        <v>0</v>
      </c>
      <c r="AQ618" s="68">
        <v>605</v>
      </c>
      <c r="AR618" s="41" t="s">
        <v>943</v>
      </c>
      <c r="AS618" s="42">
        <v>9</v>
      </c>
      <c r="AT618" s="43">
        <v>3.5000000000000001E-3</v>
      </c>
      <c r="AU618" s="38">
        <f t="shared" si="96"/>
        <v>0</v>
      </c>
      <c r="AV618" s="68">
        <f t="shared" si="99"/>
        <v>0</v>
      </c>
      <c r="AW618" s="44">
        <f>SUM(AV$14:AV618)</f>
        <v>0</v>
      </c>
      <c r="AX618" s="11">
        <f t="shared" si="100"/>
        <v>0</v>
      </c>
      <c r="AY618" s="11">
        <f t="shared" si="101"/>
        <v>605</v>
      </c>
      <c r="AZ618" s="11">
        <f t="shared" si="102"/>
        <v>0</v>
      </c>
      <c r="BA618" s="11">
        <v>605</v>
      </c>
      <c r="BB618" s="45" t="s">
        <v>1922</v>
      </c>
      <c r="BC618" s="45">
        <v>9</v>
      </c>
      <c r="BD618" s="46">
        <v>3.5000000000000001E-3</v>
      </c>
      <c r="BE618" s="38">
        <f t="shared" si="97"/>
        <v>0</v>
      </c>
      <c r="BF618" s="68">
        <f t="shared" si="103"/>
        <v>0</v>
      </c>
      <c r="BG618" s="44">
        <f>SUM(BF$14:BF618)</f>
        <v>9</v>
      </c>
      <c r="BH618" s="11">
        <f t="shared" si="104"/>
        <v>0</v>
      </c>
      <c r="BI618" s="11">
        <f t="shared" si="105"/>
        <v>605</v>
      </c>
      <c r="BT618" s="74">
        <v>574</v>
      </c>
      <c r="BU618" s="74" t="s">
        <v>305</v>
      </c>
      <c r="BV618" s="69" t="s">
        <v>2389</v>
      </c>
    </row>
    <row r="619" spans="1:7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AP619" s="68">
        <f t="shared" si="98"/>
        <v>0</v>
      </c>
      <c r="AQ619" s="68">
        <v>606</v>
      </c>
      <c r="AR619" s="41" t="s">
        <v>944</v>
      </c>
      <c r="AS619" s="42">
        <v>9</v>
      </c>
      <c r="AT619" s="43">
        <v>3.5000000000000001E-3</v>
      </c>
      <c r="AU619" s="38">
        <f t="shared" si="96"/>
        <v>0</v>
      </c>
      <c r="AV619" s="68">
        <f t="shared" si="99"/>
        <v>0</v>
      </c>
      <c r="AW619" s="44">
        <f>SUM(AV$14:AV619)</f>
        <v>0</v>
      </c>
      <c r="AX619" s="11">
        <f t="shared" si="100"/>
        <v>0</v>
      </c>
      <c r="AY619" s="11">
        <f t="shared" si="101"/>
        <v>606</v>
      </c>
      <c r="AZ619" s="11">
        <f t="shared" si="102"/>
        <v>0</v>
      </c>
      <c r="BA619" s="11">
        <v>606</v>
      </c>
      <c r="BB619" s="45" t="s">
        <v>1923</v>
      </c>
      <c r="BC619" s="45">
        <v>9</v>
      </c>
      <c r="BD619" s="46">
        <v>3.5000000000000001E-3</v>
      </c>
      <c r="BE619" s="38">
        <f t="shared" si="97"/>
        <v>0</v>
      </c>
      <c r="BF619" s="68">
        <f t="shared" si="103"/>
        <v>0</v>
      </c>
      <c r="BG619" s="44">
        <f>SUM(BF$14:BF619)</f>
        <v>9</v>
      </c>
      <c r="BH619" s="11">
        <f t="shared" si="104"/>
        <v>0</v>
      </c>
      <c r="BI619" s="11">
        <f t="shared" si="105"/>
        <v>606</v>
      </c>
      <c r="BT619" s="74">
        <v>575</v>
      </c>
      <c r="BU619" s="74" t="s">
        <v>919</v>
      </c>
      <c r="BV619" s="69" t="s">
        <v>2389</v>
      </c>
    </row>
    <row r="620" spans="1:7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AP620" s="68">
        <f t="shared" si="98"/>
        <v>0</v>
      </c>
      <c r="AQ620" s="68">
        <v>607</v>
      </c>
      <c r="AR620" s="41" t="s">
        <v>945</v>
      </c>
      <c r="AS620" s="42">
        <v>9</v>
      </c>
      <c r="AT620" s="43">
        <v>3.5000000000000001E-3</v>
      </c>
      <c r="AU620" s="38">
        <f t="shared" si="96"/>
        <v>0</v>
      </c>
      <c r="AV620" s="68">
        <f t="shared" si="99"/>
        <v>0</v>
      </c>
      <c r="AW620" s="44">
        <f>SUM(AV$14:AV620)</f>
        <v>0</v>
      </c>
      <c r="AX620" s="11">
        <f t="shared" si="100"/>
        <v>0</v>
      </c>
      <c r="AY620" s="11">
        <f t="shared" si="101"/>
        <v>607</v>
      </c>
      <c r="AZ620" s="11">
        <f t="shared" si="102"/>
        <v>0</v>
      </c>
      <c r="BA620" s="11">
        <v>607</v>
      </c>
      <c r="BB620" s="45" t="s">
        <v>1924</v>
      </c>
      <c r="BC620" s="45">
        <v>9</v>
      </c>
      <c r="BD620" s="46">
        <v>3.5000000000000001E-3</v>
      </c>
      <c r="BE620" s="38">
        <f t="shared" si="97"/>
        <v>0</v>
      </c>
      <c r="BF620" s="68">
        <f t="shared" si="103"/>
        <v>0</v>
      </c>
      <c r="BG620" s="44">
        <f>SUM(BF$14:BF620)</f>
        <v>9</v>
      </c>
      <c r="BH620" s="11">
        <f t="shared" si="104"/>
        <v>0</v>
      </c>
      <c r="BI620" s="11">
        <f t="shared" si="105"/>
        <v>607</v>
      </c>
      <c r="BT620" s="74">
        <v>576</v>
      </c>
      <c r="BU620" s="74" t="s">
        <v>920</v>
      </c>
      <c r="BV620" s="69" t="s">
        <v>2389</v>
      </c>
    </row>
    <row r="621" spans="1:7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AP621" s="68">
        <f t="shared" si="98"/>
        <v>0</v>
      </c>
      <c r="AQ621" s="68">
        <v>608</v>
      </c>
      <c r="AR621" s="41" t="s">
        <v>946</v>
      </c>
      <c r="AS621" s="42">
        <v>9</v>
      </c>
      <c r="AT621" s="43">
        <v>3.5000000000000001E-3</v>
      </c>
      <c r="AU621" s="38">
        <f t="shared" si="96"/>
        <v>0</v>
      </c>
      <c r="AV621" s="68">
        <f t="shared" si="99"/>
        <v>0</v>
      </c>
      <c r="AW621" s="44">
        <f>SUM(AV$14:AV621)</f>
        <v>0</v>
      </c>
      <c r="AX621" s="11">
        <f t="shared" si="100"/>
        <v>0</v>
      </c>
      <c r="AY621" s="11">
        <f t="shared" si="101"/>
        <v>608</v>
      </c>
      <c r="AZ621" s="11">
        <f t="shared" si="102"/>
        <v>0</v>
      </c>
      <c r="BA621" s="11">
        <v>608</v>
      </c>
      <c r="BB621" s="45" t="s">
        <v>1925</v>
      </c>
      <c r="BC621" s="45">
        <v>9</v>
      </c>
      <c r="BD621" s="46">
        <v>3.5000000000000001E-3</v>
      </c>
      <c r="BE621" s="38">
        <f t="shared" si="97"/>
        <v>0</v>
      </c>
      <c r="BF621" s="68">
        <f t="shared" si="103"/>
        <v>0</v>
      </c>
      <c r="BG621" s="44">
        <f>SUM(BF$14:BF621)</f>
        <v>9</v>
      </c>
      <c r="BH621" s="11">
        <f t="shared" si="104"/>
        <v>0</v>
      </c>
      <c r="BI621" s="11">
        <f t="shared" si="105"/>
        <v>608</v>
      </c>
      <c r="BT621" s="74">
        <v>577</v>
      </c>
      <c r="BU621" s="74" t="s">
        <v>921</v>
      </c>
      <c r="BV621" s="69" t="s">
        <v>2389</v>
      </c>
    </row>
    <row r="622" spans="1:7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AP622" s="68">
        <f t="shared" si="98"/>
        <v>0</v>
      </c>
      <c r="AQ622" s="68">
        <v>609</v>
      </c>
      <c r="AR622" s="41" t="s">
        <v>947</v>
      </c>
      <c r="AS622" s="42">
        <v>9</v>
      </c>
      <c r="AT622" s="43">
        <v>3.5000000000000001E-3</v>
      </c>
      <c r="AU622" s="38">
        <f t="shared" si="96"/>
        <v>0</v>
      </c>
      <c r="AV622" s="68">
        <f t="shared" si="99"/>
        <v>0</v>
      </c>
      <c r="AW622" s="44">
        <f>SUM(AV$14:AV622)</f>
        <v>0</v>
      </c>
      <c r="AX622" s="11">
        <f t="shared" si="100"/>
        <v>0</v>
      </c>
      <c r="AY622" s="11">
        <f t="shared" si="101"/>
        <v>609</v>
      </c>
      <c r="AZ622" s="11">
        <f t="shared" si="102"/>
        <v>0</v>
      </c>
      <c r="BA622" s="11">
        <v>609</v>
      </c>
      <c r="BB622" s="45" t="s">
        <v>1926</v>
      </c>
      <c r="BC622" s="45">
        <v>9</v>
      </c>
      <c r="BD622" s="46">
        <v>3.5000000000000001E-3</v>
      </c>
      <c r="BE622" s="38">
        <f t="shared" si="97"/>
        <v>0</v>
      </c>
      <c r="BF622" s="68">
        <f t="shared" si="103"/>
        <v>0</v>
      </c>
      <c r="BG622" s="44">
        <f>SUM(BF$14:BF622)</f>
        <v>9</v>
      </c>
      <c r="BH622" s="11">
        <f t="shared" si="104"/>
        <v>0</v>
      </c>
      <c r="BI622" s="11">
        <f t="shared" si="105"/>
        <v>609</v>
      </c>
      <c r="BT622" s="74">
        <v>578</v>
      </c>
      <c r="BU622" s="74" t="s">
        <v>922</v>
      </c>
      <c r="BV622" s="69" t="s">
        <v>2389</v>
      </c>
    </row>
    <row r="623" spans="1:7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AP623" s="68">
        <f t="shared" si="98"/>
        <v>0</v>
      </c>
      <c r="AQ623" s="68">
        <v>610</v>
      </c>
      <c r="AR623" s="41" t="s">
        <v>948</v>
      </c>
      <c r="AS623" s="42">
        <v>9</v>
      </c>
      <c r="AT623" s="43">
        <v>3.5000000000000001E-3</v>
      </c>
      <c r="AU623" s="38">
        <f t="shared" si="96"/>
        <v>0</v>
      </c>
      <c r="AV623" s="68">
        <f t="shared" si="99"/>
        <v>0</v>
      </c>
      <c r="AW623" s="44">
        <f>SUM(AV$14:AV623)</f>
        <v>0</v>
      </c>
      <c r="AX623" s="11">
        <f t="shared" si="100"/>
        <v>0</v>
      </c>
      <c r="AY623" s="11">
        <f t="shared" si="101"/>
        <v>610</v>
      </c>
      <c r="AZ623" s="11">
        <f t="shared" si="102"/>
        <v>0</v>
      </c>
      <c r="BA623" s="11">
        <v>610</v>
      </c>
      <c r="BB623" s="45" t="s">
        <v>1927</v>
      </c>
      <c r="BC623" s="45">
        <v>9</v>
      </c>
      <c r="BD623" s="46">
        <v>3.5000000000000001E-3</v>
      </c>
      <c r="BE623" s="38">
        <f t="shared" si="97"/>
        <v>0</v>
      </c>
      <c r="BF623" s="68">
        <f t="shared" si="103"/>
        <v>0</v>
      </c>
      <c r="BG623" s="44">
        <f>SUM(BF$14:BF623)</f>
        <v>9</v>
      </c>
      <c r="BH623" s="11">
        <f t="shared" si="104"/>
        <v>0</v>
      </c>
      <c r="BI623" s="11">
        <f t="shared" si="105"/>
        <v>610</v>
      </c>
      <c r="BT623" s="74">
        <v>579</v>
      </c>
      <c r="BU623" s="74" t="s">
        <v>923</v>
      </c>
      <c r="BV623" s="69" t="s">
        <v>2389</v>
      </c>
    </row>
    <row r="624" spans="1:7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AP624" s="68">
        <f t="shared" si="98"/>
        <v>0</v>
      </c>
      <c r="AQ624" s="68">
        <v>611</v>
      </c>
      <c r="AR624" s="41" t="s">
        <v>949</v>
      </c>
      <c r="AS624" s="42">
        <v>9</v>
      </c>
      <c r="AT624" s="43">
        <v>3.5000000000000001E-3</v>
      </c>
      <c r="AU624" s="38">
        <f t="shared" si="96"/>
        <v>0</v>
      </c>
      <c r="AV624" s="68">
        <f t="shared" si="99"/>
        <v>0</v>
      </c>
      <c r="AW624" s="44">
        <f>SUM(AV$14:AV624)</f>
        <v>0</v>
      </c>
      <c r="AX624" s="11">
        <f t="shared" si="100"/>
        <v>0</v>
      </c>
      <c r="AY624" s="11">
        <f t="shared" si="101"/>
        <v>611</v>
      </c>
      <c r="AZ624" s="11">
        <f t="shared" si="102"/>
        <v>0</v>
      </c>
      <c r="BA624" s="11">
        <v>611</v>
      </c>
      <c r="BB624" s="45" t="s">
        <v>1928</v>
      </c>
      <c r="BC624" s="45">
        <v>9</v>
      </c>
      <c r="BD624" s="46">
        <v>3.5000000000000001E-3</v>
      </c>
      <c r="BE624" s="38">
        <f t="shared" si="97"/>
        <v>0</v>
      </c>
      <c r="BF624" s="68">
        <f t="shared" si="103"/>
        <v>0</v>
      </c>
      <c r="BG624" s="44">
        <f>SUM(BF$14:BF624)</f>
        <v>9</v>
      </c>
      <c r="BH624" s="11">
        <f t="shared" si="104"/>
        <v>0</v>
      </c>
      <c r="BI624" s="11">
        <f t="shared" si="105"/>
        <v>611</v>
      </c>
      <c r="BT624" s="74">
        <v>580</v>
      </c>
      <c r="BU624" s="74" t="s">
        <v>306</v>
      </c>
      <c r="BV624" s="69" t="s">
        <v>2389</v>
      </c>
    </row>
    <row r="625" spans="1:7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AP625" s="68">
        <f t="shared" si="98"/>
        <v>0</v>
      </c>
      <c r="AQ625" s="68">
        <v>612</v>
      </c>
      <c r="AR625" s="41" t="s">
        <v>950</v>
      </c>
      <c r="AS625" s="42">
        <v>9</v>
      </c>
      <c r="AT625" s="43">
        <v>3.5000000000000001E-3</v>
      </c>
      <c r="AU625" s="38">
        <f t="shared" si="96"/>
        <v>0</v>
      </c>
      <c r="AV625" s="68">
        <f t="shared" si="99"/>
        <v>0</v>
      </c>
      <c r="AW625" s="44">
        <f>SUM(AV$14:AV625)</f>
        <v>0</v>
      </c>
      <c r="AX625" s="11">
        <f t="shared" si="100"/>
        <v>0</v>
      </c>
      <c r="AY625" s="11">
        <f t="shared" si="101"/>
        <v>612</v>
      </c>
      <c r="AZ625" s="11">
        <f t="shared" si="102"/>
        <v>0</v>
      </c>
      <c r="BA625" s="11">
        <v>612</v>
      </c>
      <c r="BB625" s="45" t="s">
        <v>1929</v>
      </c>
      <c r="BC625" s="45">
        <v>9</v>
      </c>
      <c r="BD625" s="46">
        <v>3.5000000000000001E-3</v>
      </c>
      <c r="BE625" s="38">
        <f t="shared" si="97"/>
        <v>0</v>
      </c>
      <c r="BF625" s="68">
        <f t="shared" si="103"/>
        <v>0</v>
      </c>
      <c r="BG625" s="44">
        <f>SUM(BF$14:BF625)</f>
        <v>9</v>
      </c>
      <c r="BH625" s="11">
        <f t="shared" si="104"/>
        <v>0</v>
      </c>
      <c r="BI625" s="11">
        <f t="shared" si="105"/>
        <v>612</v>
      </c>
      <c r="BT625" s="74">
        <v>581</v>
      </c>
      <c r="BU625" s="74" t="s">
        <v>924</v>
      </c>
      <c r="BV625" s="69" t="s">
        <v>2389</v>
      </c>
    </row>
    <row r="626" spans="1:7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AP626" s="68">
        <f t="shared" si="98"/>
        <v>0</v>
      </c>
      <c r="AQ626" s="68">
        <v>613</v>
      </c>
      <c r="AR626" s="41" t="s">
        <v>951</v>
      </c>
      <c r="AS626" s="42">
        <v>9</v>
      </c>
      <c r="AT626" s="43">
        <v>3.5000000000000001E-3</v>
      </c>
      <c r="AU626" s="38">
        <f t="shared" si="96"/>
        <v>0</v>
      </c>
      <c r="AV626" s="68">
        <f t="shared" si="99"/>
        <v>0</v>
      </c>
      <c r="AW626" s="44">
        <f>SUM(AV$14:AV626)</f>
        <v>0</v>
      </c>
      <c r="AX626" s="11">
        <f t="shared" si="100"/>
        <v>0</v>
      </c>
      <c r="AY626" s="11">
        <f t="shared" si="101"/>
        <v>613</v>
      </c>
      <c r="AZ626" s="11">
        <f t="shared" si="102"/>
        <v>0</v>
      </c>
      <c r="BA626" s="11">
        <v>613</v>
      </c>
      <c r="BB626" s="45" t="s">
        <v>1930</v>
      </c>
      <c r="BC626" s="45">
        <v>9</v>
      </c>
      <c r="BD626" s="46">
        <v>3.5000000000000001E-3</v>
      </c>
      <c r="BE626" s="38">
        <f t="shared" si="97"/>
        <v>0</v>
      </c>
      <c r="BF626" s="68">
        <f t="shared" si="103"/>
        <v>0</v>
      </c>
      <c r="BG626" s="44">
        <f>SUM(BF$14:BF626)</f>
        <v>9</v>
      </c>
      <c r="BH626" s="11">
        <f t="shared" si="104"/>
        <v>0</v>
      </c>
      <c r="BI626" s="11">
        <f t="shared" si="105"/>
        <v>613</v>
      </c>
      <c r="BT626" s="74">
        <v>582</v>
      </c>
      <c r="BU626" s="74" t="s">
        <v>925</v>
      </c>
      <c r="BV626" s="69" t="s">
        <v>2389</v>
      </c>
    </row>
    <row r="627" spans="1:7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AP627" s="68">
        <f t="shared" si="98"/>
        <v>0</v>
      </c>
      <c r="AQ627" s="68">
        <v>614</v>
      </c>
      <c r="AR627" s="41" t="s">
        <v>952</v>
      </c>
      <c r="AS627" s="42">
        <v>9</v>
      </c>
      <c r="AT627" s="43">
        <v>3.5000000000000001E-3</v>
      </c>
      <c r="AU627" s="38">
        <f t="shared" si="96"/>
        <v>0</v>
      </c>
      <c r="AV627" s="68">
        <f t="shared" si="99"/>
        <v>0</v>
      </c>
      <c r="AW627" s="44">
        <f>SUM(AV$14:AV627)</f>
        <v>0</v>
      </c>
      <c r="AX627" s="11">
        <f t="shared" si="100"/>
        <v>0</v>
      </c>
      <c r="AY627" s="11">
        <f t="shared" si="101"/>
        <v>614</v>
      </c>
      <c r="AZ627" s="11">
        <f t="shared" si="102"/>
        <v>0</v>
      </c>
      <c r="BA627" s="11">
        <v>614</v>
      </c>
      <c r="BB627" s="45" t="s">
        <v>1931</v>
      </c>
      <c r="BC627" s="45">
        <v>9</v>
      </c>
      <c r="BD627" s="46">
        <v>3.5000000000000001E-3</v>
      </c>
      <c r="BE627" s="38">
        <f t="shared" si="97"/>
        <v>0</v>
      </c>
      <c r="BF627" s="68">
        <f t="shared" si="103"/>
        <v>0</v>
      </c>
      <c r="BG627" s="44">
        <f>SUM(BF$14:BF627)</f>
        <v>9</v>
      </c>
      <c r="BH627" s="11">
        <f t="shared" si="104"/>
        <v>0</v>
      </c>
      <c r="BI627" s="11">
        <f t="shared" si="105"/>
        <v>614</v>
      </c>
      <c r="BT627" s="74">
        <v>583</v>
      </c>
      <c r="BU627" s="74" t="s">
        <v>307</v>
      </c>
      <c r="BV627" s="69" t="s">
        <v>2389</v>
      </c>
    </row>
    <row r="628" spans="1:7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AP628" s="68">
        <f t="shared" si="98"/>
        <v>0</v>
      </c>
      <c r="AQ628" s="68">
        <v>615</v>
      </c>
      <c r="AR628" s="41" t="s">
        <v>953</v>
      </c>
      <c r="AS628" s="42">
        <v>9</v>
      </c>
      <c r="AT628" s="43">
        <v>3.5000000000000001E-3</v>
      </c>
      <c r="AU628" s="38">
        <f t="shared" si="96"/>
        <v>0</v>
      </c>
      <c r="AV628" s="68">
        <f t="shared" si="99"/>
        <v>0</v>
      </c>
      <c r="AW628" s="44">
        <f>SUM(AV$14:AV628)</f>
        <v>0</v>
      </c>
      <c r="AX628" s="11">
        <f t="shared" si="100"/>
        <v>0</v>
      </c>
      <c r="AY628" s="11">
        <f t="shared" si="101"/>
        <v>615</v>
      </c>
      <c r="AZ628" s="11">
        <f t="shared" si="102"/>
        <v>0</v>
      </c>
      <c r="BA628" s="11">
        <v>615</v>
      </c>
      <c r="BB628" s="45" t="s">
        <v>1932</v>
      </c>
      <c r="BC628" s="45">
        <v>9</v>
      </c>
      <c r="BD628" s="46">
        <v>3.5000000000000001E-3</v>
      </c>
      <c r="BE628" s="38">
        <f t="shared" si="97"/>
        <v>0</v>
      </c>
      <c r="BF628" s="68">
        <f t="shared" si="103"/>
        <v>0</v>
      </c>
      <c r="BG628" s="44">
        <f>SUM(BF$14:BF628)</f>
        <v>9</v>
      </c>
      <c r="BH628" s="11">
        <f t="shared" si="104"/>
        <v>0</v>
      </c>
      <c r="BI628" s="11">
        <f t="shared" si="105"/>
        <v>615</v>
      </c>
      <c r="BT628" s="74">
        <v>584</v>
      </c>
      <c r="BU628" s="74" t="s">
        <v>926</v>
      </c>
      <c r="BV628" s="69" t="s">
        <v>2389</v>
      </c>
    </row>
    <row r="629" spans="1:7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AP629" s="68">
        <f t="shared" si="98"/>
        <v>0</v>
      </c>
      <c r="AQ629" s="68">
        <v>616</v>
      </c>
      <c r="AR629" s="41" t="s">
        <v>954</v>
      </c>
      <c r="AS629" s="42">
        <v>9</v>
      </c>
      <c r="AT629" s="43">
        <v>3.5000000000000001E-3</v>
      </c>
      <c r="AU629" s="38">
        <f t="shared" si="96"/>
        <v>0</v>
      </c>
      <c r="AV629" s="68">
        <f t="shared" si="99"/>
        <v>0</v>
      </c>
      <c r="AW629" s="44">
        <f>SUM(AV$14:AV629)</f>
        <v>0</v>
      </c>
      <c r="AX629" s="11">
        <f t="shared" si="100"/>
        <v>0</v>
      </c>
      <c r="AY629" s="11">
        <f t="shared" si="101"/>
        <v>616</v>
      </c>
      <c r="AZ629" s="11">
        <f t="shared" si="102"/>
        <v>0</v>
      </c>
      <c r="BA629" s="11">
        <v>616</v>
      </c>
      <c r="BB629" s="45" t="s">
        <v>1933</v>
      </c>
      <c r="BC629" s="45">
        <v>9</v>
      </c>
      <c r="BD629" s="46">
        <v>3.5000000000000001E-3</v>
      </c>
      <c r="BE629" s="38">
        <f t="shared" si="97"/>
        <v>0</v>
      </c>
      <c r="BF629" s="68">
        <f t="shared" si="103"/>
        <v>0</v>
      </c>
      <c r="BG629" s="44">
        <f>SUM(BF$14:BF629)</f>
        <v>9</v>
      </c>
      <c r="BH629" s="11">
        <f t="shared" si="104"/>
        <v>0</v>
      </c>
      <c r="BI629" s="11">
        <f t="shared" si="105"/>
        <v>616</v>
      </c>
      <c r="BT629" s="74">
        <v>585</v>
      </c>
      <c r="BU629" s="74" t="s">
        <v>927</v>
      </c>
      <c r="BV629" s="69" t="s">
        <v>2389</v>
      </c>
    </row>
    <row r="630" spans="1:7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AP630" s="68">
        <f t="shared" si="98"/>
        <v>0</v>
      </c>
      <c r="AQ630" s="68">
        <v>617</v>
      </c>
      <c r="AR630" s="41" t="s">
        <v>955</v>
      </c>
      <c r="AS630" s="42">
        <v>9</v>
      </c>
      <c r="AT630" s="43">
        <v>3.5000000000000001E-3</v>
      </c>
      <c r="AU630" s="38">
        <f t="shared" si="96"/>
        <v>0</v>
      </c>
      <c r="AV630" s="68">
        <f t="shared" si="99"/>
        <v>0</v>
      </c>
      <c r="AW630" s="44">
        <f>SUM(AV$14:AV630)</f>
        <v>0</v>
      </c>
      <c r="AX630" s="11">
        <f t="shared" si="100"/>
        <v>0</v>
      </c>
      <c r="AY630" s="11">
        <f t="shared" si="101"/>
        <v>617</v>
      </c>
      <c r="AZ630" s="11">
        <f t="shared" si="102"/>
        <v>0</v>
      </c>
      <c r="BA630" s="11">
        <v>617</v>
      </c>
      <c r="BB630" s="45" t="s">
        <v>1934</v>
      </c>
      <c r="BC630" s="45">
        <v>9</v>
      </c>
      <c r="BD630" s="46">
        <v>3.5000000000000001E-3</v>
      </c>
      <c r="BE630" s="38">
        <f t="shared" si="97"/>
        <v>0</v>
      </c>
      <c r="BF630" s="68">
        <f t="shared" si="103"/>
        <v>0</v>
      </c>
      <c r="BG630" s="44">
        <f>SUM(BF$14:BF630)</f>
        <v>9</v>
      </c>
      <c r="BH630" s="11">
        <f t="shared" si="104"/>
        <v>0</v>
      </c>
      <c r="BI630" s="11">
        <f t="shared" si="105"/>
        <v>617</v>
      </c>
      <c r="BT630" s="74">
        <v>586</v>
      </c>
      <c r="BU630" s="74" t="s">
        <v>212</v>
      </c>
      <c r="BV630" s="69" t="s">
        <v>2389</v>
      </c>
    </row>
    <row r="631" spans="1:7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AP631" s="68">
        <f t="shared" si="98"/>
        <v>0</v>
      </c>
      <c r="AQ631" s="68">
        <v>618</v>
      </c>
      <c r="AR631" s="41" t="s">
        <v>956</v>
      </c>
      <c r="AS631" s="42">
        <v>9</v>
      </c>
      <c r="AT631" s="43">
        <v>3.5000000000000001E-3</v>
      </c>
      <c r="AU631" s="38">
        <f t="shared" si="96"/>
        <v>0</v>
      </c>
      <c r="AV631" s="68">
        <f t="shared" si="99"/>
        <v>0</v>
      </c>
      <c r="AW631" s="44">
        <f>SUM(AV$14:AV631)</f>
        <v>0</v>
      </c>
      <c r="AX631" s="11">
        <f t="shared" si="100"/>
        <v>0</v>
      </c>
      <c r="AY631" s="11">
        <f t="shared" si="101"/>
        <v>618</v>
      </c>
      <c r="AZ631" s="11">
        <f t="shared" si="102"/>
        <v>0</v>
      </c>
      <c r="BA631" s="11">
        <v>618</v>
      </c>
      <c r="BB631" s="45" t="s">
        <v>1935</v>
      </c>
      <c r="BC631" s="45">
        <v>9</v>
      </c>
      <c r="BD631" s="46">
        <v>3.5000000000000001E-3</v>
      </c>
      <c r="BE631" s="38">
        <f t="shared" si="97"/>
        <v>0</v>
      </c>
      <c r="BF631" s="68">
        <f t="shared" si="103"/>
        <v>0</v>
      </c>
      <c r="BG631" s="44">
        <f>SUM(BF$14:BF631)</f>
        <v>9</v>
      </c>
      <c r="BH631" s="11">
        <f t="shared" si="104"/>
        <v>0</v>
      </c>
      <c r="BI631" s="11">
        <f t="shared" si="105"/>
        <v>618</v>
      </c>
      <c r="BT631" s="74">
        <v>587</v>
      </c>
      <c r="BU631" s="74" t="s">
        <v>213</v>
      </c>
      <c r="BV631" s="69" t="s">
        <v>2389</v>
      </c>
    </row>
    <row r="632" spans="1:7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AP632" s="68">
        <f t="shared" si="98"/>
        <v>0</v>
      </c>
      <c r="AQ632" s="68">
        <v>619</v>
      </c>
      <c r="AR632" s="41" t="s">
        <v>957</v>
      </c>
      <c r="AS632" s="42">
        <v>9</v>
      </c>
      <c r="AT632" s="43">
        <v>3.5000000000000001E-3</v>
      </c>
      <c r="AU632" s="38">
        <f t="shared" si="96"/>
        <v>0</v>
      </c>
      <c r="AV632" s="68">
        <f t="shared" si="99"/>
        <v>0</v>
      </c>
      <c r="AW632" s="44">
        <f>SUM(AV$14:AV632)</f>
        <v>0</v>
      </c>
      <c r="AX632" s="11">
        <f t="shared" si="100"/>
        <v>0</v>
      </c>
      <c r="AY632" s="11">
        <f t="shared" si="101"/>
        <v>619</v>
      </c>
      <c r="AZ632" s="11">
        <f t="shared" si="102"/>
        <v>0</v>
      </c>
      <c r="BA632" s="11">
        <v>619</v>
      </c>
      <c r="BB632" s="45" t="s">
        <v>1936</v>
      </c>
      <c r="BC632" s="45">
        <v>9</v>
      </c>
      <c r="BD632" s="46">
        <v>3.5000000000000001E-3</v>
      </c>
      <c r="BE632" s="38">
        <f t="shared" si="97"/>
        <v>0</v>
      </c>
      <c r="BF632" s="68">
        <f t="shared" si="103"/>
        <v>0</v>
      </c>
      <c r="BG632" s="44">
        <f>SUM(BF$14:BF632)</f>
        <v>9</v>
      </c>
      <c r="BH632" s="11">
        <f t="shared" si="104"/>
        <v>0</v>
      </c>
      <c r="BI632" s="11">
        <f t="shared" si="105"/>
        <v>619</v>
      </c>
      <c r="BT632" s="74">
        <v>588</v>
      </c>
      <c r="BU632" s="74" t="s">
        <v>928</v>
      </c>
      <c r="BV632" s="69" t="s">
        <v>2389</v>
      </c>
    </row>
    <row r="633" spans="1:7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AP633" s="68">
        <f t="shared" si="98"/>
        <v>0</v>
      </c>
      <c r="AQ633" s="68">
        <v>620</v>
      </c>
      <c r="AR633" s="41" t="s">
        <v>958</v>
      </c>
      <c r="AS633" s="42">
        <v>9</v>
      </c>
      <c r="AT633" s="43">
        <v>3.5000000000000001E-3</v>
      </c>
      <c r="AU633" s="38">
        <f t="shared" si="96"/>
        <v>0</v>
      </c>
      <c r="AV633" s="68">
        <f t="shared" si="99"/>
        <v>0</v>
      </c>
      <c r="AW633" s="44">
        <f>SUM(AV$14:AV633)</f>
        <v>0</v>
      </c>
      <c r="AX633" s="11">
        <f t="shared" si="100"/>
        <v>0</v>
      </c>
      <c r="AY633" s="11">
        <f t="shared" si="101"/>
        <v>620</v>
      </c>
      <c r="AZ633" s="11">
        <f t="shared" si="102"/>
        <v>0</v>
      </c>
      <c r="BA633" s="11">
        <v>620</v>
      </c>
      <c r="BB633" s="45" t="s">
        <v>1937</v>
      </c>
      <c r="BC633" s="45">
        <v>9</v>
      </c>
      <c r="BD633" s="46">
        <v>3.5000000000000001E-3</v>
      </c>
      <c r="BE633" s="38">
        <f t="shared" si="97"/>
        <v>0</v>
      </c>
      <c r="BF633" s="68">
        <f t="shared" si="103"/>
        <v>0</v>
      </c>
      <c r="BG633" s="44">
        <f>SUM(BF$14:BF633)</f>
        <v>9</v>
      </c>
      <c r="BH633" s="11">
        <f t="shared" si="104"/>
        <v>0</v>
      </c>
      <c r="BI633" s="11">
        <f t="shared" si="105"/>
        <v>620</v>
      </c>
      <c r="BT633" s="74">
        <v>589</v>
      </c>
      <c r="BU633" s="74" t="s">
        <v>929</v>
      </c>
      <c r="BV633" s="69" t="s">
        <v>2389</v>
      </c>
    </row>
    <row r="634" spans="1:7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AP634" s="68">
        <f t="shared" si="98"/>
        <v>0</v>
      </c>
      <c r="AQ634" s="68">
        <v>621</v>
      </c>
      <c r="AR634" s="41" t="s">
        <v>959</v>
      </c>
      <c r="AS634" s="42">
        <v>9</v>
      </c>
      <c r="AT634" s="43">
        <v>3.5000000000000001E-3</v>
      </c>
      <c r="AU634" s="38">
        <f t="shared" si="96"/>
        <v>0</v>
      </c>
      <c r="AV634" s="68">
        <f t="shared" si="99"/>
        <v>0</v>
      </c>
      <c r="AW634" s="44">
        <f>SUM(AV$14:AV634)</f>
        <v>0</v>
      </c>
      <c r="AX634" s="11">
        <f t="shared" si="100"/>
        <v>0</v>
      </c>
      <c r="AY634" s="11">
        <f t="shared" si="101"/>
        <v>621</v>
      </c>
      <c r="AZ634" s="11">
        <f t="shared" si="102"/>
        <v>0</v>
      </c>
      <c r="BA634" s="11">
        <v>621</v>
      </c>
      <c r="BB634" s="45" t="s">
        <v>1938</v>
      </c>
      <c r="BC634" s="45">
        <v>9</v>
      </c>
      <c r="BD634" s="46">
        <v>3.5000000000000001E-3</v>
      </c>
      <c r="BE634" s="38">
        <f t="shared" si="97"/>
        <v>0</v>
      </c>
      <c r="BF634" s="68">
        <f t="shared" si="103"/>
        <v>0</v>
      </c>
      <c r="BG634" s="44">
        <f>SUM(BF$14:BF634)</f>
        <v>9</v>
      </c>
      <c r="BH634" s="11">
        <f t="shared" si="104"/>
        <v>0</v>
      </c>
      <c r="BI634" s="11">
        <f t="shared" si="105"/>
        <v>621</v>
      </c>
      <c r="BT634" s="74">
        <v>590</v>
      </c>
      <c r="BU634" s="74" t="s">
        <v>214</v>
      </c>
      <c r="BV634" s="69" t="s">
        <v>2389</v>
      </c>
    </row>
    <row r="635" spans="1:7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AP635" s="68">
        <f t="shared" si="98"/>
        <v>0</v>
      </c>
      <c r="AQ635" s="68">
        <v>622</v>
      </c>
      <c r="AR635" s="41" t="s">
        <v>216</v>
      </c>
      <c r="AS635" s="42">
        <v>9</v>
      </c>
      <c r="AT635" s="43">
        <v>3.5000000000000001E-3</v>
      </c>
      <c r="AU635" s="38">
        <f t="shared" si="96"/>
        <v>0</v>
      </c>
      <c r="AV635" s="68">
        <f t="shared" si="99"/>
        <v>0</v>
      </c>
      <c r="AW635" s="44">
        <f>SUM(AV$14:AV635)</f>
        <v>0</v>
      </c>
      <c r="AX635" s="11">
        <f t="shared" si="100"/>
        <v>0</v>
      </c>
      <c r="AY635" s="11">
        <f t="shared" si="101"/>
        <v>622</v>
      </c>
      <c r="AZ635" s="11">
        <f t="shared" si="102"/>
        <v>0</v>
      </c>
      <c r="BA635" s="11">
        <v>622</v>
      </c>
      <c r="BB635" s="45" t="s">
        <v>216</v>
      </c>
      <c r="BC635" s="45">
        <v>9</v>
      </c>
      <c r="BD635" s="46">
        <v>3.5000000000000001E-3</v>
      </c>
      <c r="BE635" s="38">
        <f t="shared" si="97"/>
        <v>0</v>
      </c>
      <c r="BF635" s="68">
        <f t="shared" si="103"/>
        <v>0</v>
      </c>
      <c r="BG635" s="44">
        <f>SUM(BF$14:BF635)</f>
        <v>9</v>
      </c>
      <c r="BH635" s="11">
        <f t="shared" si="104"/>
        <v>0</v>
      </c>
      <c r="BI635" s="11">
        <f t="shared" si="105"/>
        <v>622</v>
      </c>
      <c r="BT635" s="74">
        <v>591</v>
      </c>
      <c r="BU635" s="74" t="s">
        <v>930</v>
      </c>
      <c r="BV635" s="69" t="s">
        <v>2389</v>
      </c>
    </row>
    <row r="636" spans="1:7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AP636" s="68">
        <f t="shared" si="98"/>
        <v>0</v>
      </c>
      <c r="AQ636" s="68">
        <v>623</v>
      </c>
      <c r="AR636" s="41" t="s">
        <v>960</v>
      </c>
      <c r="AS636" s="42">
        <v>9</v>
      </c>
      <c r="AT636" s="43">
        <v>3.5000000000000001E-3</v>
      </c>
      <c r="AU636" s="38">
        <f t="shared" si="96"/>
        <v>0</v>
      </c>
      <c r="AV636" s="68">
        <f t="shared" si="99"/>
        <v>0</v>
      </c>
      <c r="AW636" s="44">
        <f>SUM(AV$14:AV636)</f>
        <v>0</v>
      </c>
      <c r="AX636" s="11">
        <f t="shared" si="100"/>
        <v>0</v>
      </c>
      <c r="AY636" s="11">
        <f t="shared" si="101"/>
        <v>623</v>
      </c>
      <c r="AZ636" s="11">
        <f t="shared" si="102"/>
        <v>0</v>
      </c>
      <c r="BA636" s="11">
        <v>623</v>
      </c>
      <c r="BB636" s="45" t="s">
        <v>1939</v>
      </c>
      <c r="BC636" s="45">
        <v>9</v>
      </c>
      <c r="BD636" s="46">
        <v>3.5000000000000001E-3</v>
      </c>
      <c r="BE636" s="38">
        <f t="shared" si="97"/>
        <v>0</v>
      </c>
      <c r="BF636" s="68">
        <f t="shared" si="103"/>
        <v>0</v>
      </c>
      <c r="BG636" s="44">
        <f>SUM(BF$14:BF636)</f>
        <v>9</v>
      </c>
      <c r="BH636" s="11">
        <f t="shared" si="104"/>
        <v>0</v>
      </c>
      <c r="BI636" s="11">
        <f t="shared" si="105"/>
        <v>623</v>
      </c>
      <c r="BT636" s="74">
        <v>592</v>
      </c>
      <c r="BU636" s="74" t="s">
        <v>931</v>
      </c>
      <c r="BV636" s="69" t="s">
        <v>2389</v>
      </c>
    </row>
    <row r="637" spans="1:7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AP637" s="68">
        <f t="shared" si="98"/>
        <v>0</v>
      </c>
      <c r="AQ637" s="68">
        <v>624</v>
      </c>
      <c r="AR637" s="41" t="s">
        <v>217</v>
      </c>
      <c r="AS637" s="42">
        <v>9</v>
      </c>
      <c r="AT637" s="43">
        <v>3.5000000000000001E-3</v>
      </c>
      <c r="AU637" s="38">
        <f t="shared" si="96"/>
        <v>0</v>
      </c>
      <c r="AV637" s="68">
        <f t="shared" si="99"/>
        <v>0</v>
      </c>
      <c r="AW637" s="44">
        <f>SUM(AV$14:AV637)</f>
        <v>0</v>
      </c>
      <c r="AX637" s="11">
        <f t="shared" si="100"/>
        <v>0</v>
      </c>
      <c r="AY637" s="11">
        <f t="shared" si="101"/>
        <v>624</v>
      </c>
      <c r="AZ637" s="11">
        <f t="shared" si="102"/>
        <v>0</v>
      </c>
      <c r="BA637" s="11">
        <v>624</v>
      </c>
      <c r="BB637" s="45" t="s">
        <v>217</v>
      </c>
      <c r="BC637" s="45">
        <v>9</v>
      </c>
      <c r="BD637" s="46">
        <v>3.5000000000000001E-3</v>
      </c>
      <c r="BE637" s="38">
        <f t="shared" si="97"/>
        <v>0</v>
      </c>
      <c r="BF637" s="68">
        <f t="shared" si="103"/>
        <v>0</v>
      </c>
      <c r="BG637" s="44">
        <f>SUM(BF$14:BF637)</f>
        <v>9</v>
      </c>
      <c r="BH637" s="11">
        <f t="shared" si="104"/>
        <v>0</v>
      </c>
      <c r="BI637" s="11">
        <f t="shared" si="105"/>
        <v>624</v>
      </c>
      <c r="BT637" s="74">
        <v>593</v>
      </c>
      <c r="BU637" s="74" t="s">
        <v>932</v>
      </c>
      <c r="BV637" s="69" t="s">
        <v>2389</v>
      </c>
    </row>
    <row r="638" spans="1:7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AP638" s="68">
        <f t="shared" si="98"/>
        <v>0</v>
      </c>
      <c r="AQ638" s="68">
        <v>625</v>
      </c>
      <c r="AR638" s="41" t="s">
        <v>961</v>
      </c>
      <c r="AS638" s="42">
        <v>9</v>
      </c>
      <c r="AT638" s="43">
        <v>3.5000000000000001E-3</v>
      </c>
      <c r="AU638" s="38">
        <f t="shared" si="96"/>
        <v>0</v>
      </c>
      <c r="AV638" s="68">
        <f t="shared" si="99"/>
        <v>0</v>
      </c>
      <c r="AW638" s="44">
        <f>SUM(AV$14:AV638)</f>
        <v>0</v>
      </c>
      <c r="AX638" s="11">
        <f t="shared" si="100"/>
        <v>0</v>
      </c>
      <c r="AY638" s="11">
        <f t="shared" si="101"/>
        <v>625</v>
      </c>
      <c r="AZ638" s="11">
        <f t="shared" si="102"/>
        <v>0</v>
      </c>
      <c r="BA638" s="11">
        <v>625</v>
      </c>
      <c r="BB638" s="45" t="s">
        <v>1940</v>
      </c>
      <c r="BC638" s="45">
        <v>9</v>
      </c>
      <c r="BD638" s="46">
        <v>3.5000000000000001E-3</v>
      </c>
      <c r="BE638" s="38">
        <f t="shared" si="97"/>
        <v>0</v>
      </c>
      <c r="BF638" s="68">
        <f t="shared" si="103"/>
        <v>0</v>
      </c>
      <c r="BG638" s="44">
        <f>SUM(BF$14:BF638)</f>
        <v>9</v>
      </c>
      <c r="BH638" s="11">
        <f t="shared" si="104"/>
        <v>0</v>
      </c>
      <c r="BI638" s="11">
        <f t="shared" si="105"/>
        <v>625</v>
      </c>
      <c r="BT638" s="74">
        <v>594</v>
      </c>
      <c r="BU638" s="74" t="s">
        <v>933</v>
      </c>
      <c r="BV638" s="69" t="s">
        <v>2389</v>
      </c>
    </row>
    <row r="639" spans="1:7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AP639" s="68">
        <f t="shared" si="98"/>
        <v>0</v>
      </c>
      <c r="AQ639" s="68">
        <v>626</v>
      </c>
      <c r="AR639" s="41" t="s">
        <v>962</v>
      </c>
      <c r="AS639" s="42">
        <v>9</v>
      </c>
      <c r="AT639" s="43">
        <v>3.5000000000000001E-3</v>
      </c>
      <c r="AU639" s="38">
        <f t="shared" si="96"/>
        <v>0</v>
      </c>
      <c r="AV639" s="68">
        <f t="shared" si="99"/>
        <v>0</v>
      </c>
      <c r="AW639" s="44">
        <f>SUM(AV$14:AV639)</f>
        <v>0</v>
      </c>
      <c r="AX639" s="11">
        <f t="shared" si="100"/>
        <v>0</v>
      </c>
      <c r="AY639" s="11">
        <f t="shared" si="101"/>
        <v>626</v>
      </c>
      <c r="AZ639" s="11">
        <f t="shared" si="102"/>
        <v>0</v>
      </c>
      <c r="BA639" s="11">
        <v>626</v>
      </c>
      <c r="BB639" s="45" t="s">
        <v>1941</v>
      </c>
      <c r="BC639" s="45">
        <v>9</v>
      </c>
      <c r="BD639" s="46">
        <v>3.5000000000000001E-3</v>
      </c>
      <c r="BE639" s="38">
        <f t="shared" si="97"/>
        <v>0</v>
      </c>
      <c r="BF639" s="68">
        <f t="shared" si="103"/>
        <v>0</v>
      </c>
      <c r="BG639" s="44">
        <f>SUM(BF$14:BF639)</f>
        <v>9</v>
      </c>
      <c r="BH639" s="11">
        <f t="shared" si="104"/>
        <v>0</v>
      </c>
      <c r="BI639" s="11">
        <f t="shared" si="105"/>
        <v>626</v>
      </c>
      <c r="BT639" s="74">
        <v>595</v>
      </c>
      <c r="BU639" s="74" t="s">
        <v>934</v>
      </c>
      <c r="BV639" s="69" t="s">
        <v>2389</v>
      </c>
    </row>
    <row r="640" spans="1:7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AP640" s="68">
        <f t="shared" si="98"/>
        <v>0</v>
      </c>
      <c r="AQ640" s="68">
        <v>627</v>
      </c>
      <c r="AR640" s="41" t="s">
        <v>218</v>
      </c>
      <c r="AS640" s="42">
        <v>9</v>
      </c>
      <c r="AT640" s="43">
        <v>3.5000000000000001E-3</v>
      </c>
      <c r="AU640" s="38">
        <f t="shared" si="96"/>
        <v>0</v>
      </c>
      <c r="AV640" s="68">
        <f t="shared" si="99"/>
        <v>0</v>
      </c>
      <c r="AW640" s="44">
        <f>SUM(AV$14:AV640)</f>
        <v>0</v>
      </c>
      <c r="AX640" s="11">
        <f t="shared" si="100"/>
        <v>0</v>
      </c>
      <c r="AY640" s="11">
        <f t="shared" si="101"/>
        <v>627</v>
      </c>
      <c r="AZ640" s="11">
        <f t="shared" si="102"/>
        <v>0</v>
      </c>
      <c r="BA640" s="11">
        <v>627</v>
      </c>
      <c r="BB640" s="45" t="s">
        <v>218</v>
      </c>
      <c r="BC640" s="45">
        <v>9</v>
      </c>
      <c r="BD640" s="46">
        <v>3.5000000000000001E-3</v>
      </c>
      <c r="BE640" s="38">
        <f t="shared" si="97"/>
        <v>0</v>
      </c>
      <c r="BF640" s="68">
        <f t="shared" si="103"/>
        <v>0</v>
      </c>
      <c r="BG640" s="44">
        <f>SUM(BF$14:BF640)</f>
        <v>9</v>
      </c>
      <c r="BH640" s="11">
        <f t="shared" si="104"/>
        <v>0</v>
      </c>
      <c r="BI640" s="11">
        <f t="shared" si="105"/>
        <v>627</v>
      </c>
      <c r="BT640" s="74">
        <v>596</v>
      </c>
      <c r="BU640" s="74" t="s">
        <v>935</v>
      </c>
      <c r="BV640" s="69" t="s">
        <v>2389</v>
      </c>
    </row>
    <row r="641" spans="1:7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AP641" s="68">
        <f t="shared" si="98"/>
        <v>0</v>
      </c>
      <c r="AQ641" s="68">
        <v>628</v>
      </c>
      <c r="AR641" s="41" t="s">
        <v>219</v>
      </c>
      <c r="AS641" s="42">
        <v>9</v>
      </c>
      <c r="AT641" s="43">
        <v>3.5000000000000001E-3</v>
      </c>
      <c r="AU641" s="38">
        <f t="shared" si="96"/>
        <v>0</v>
      </c>
      <c r="AV641" s="68">
        <f t="shared" si="99"/>
        <v>0</v>
      </c>
      <c r="AW641" s="44">
        <f>SUM(AV$14:AV641)</f>
        <v>0</v>
      </c>
      <c r="AX641" s="11">
        <f t="shared" si="100"/>
        <v>0</v>
      </c>
      <c r="AY641" s="11">
        <f t="shared" si="101"/>
        <v>628</v>
      </c>
      <c r="AZ641" s="11">
        <f t="shared" si="102"/>
        <v>0</v>
      </c>
      <c r="BA641" s="11">
        <v>628</v>
      </c>
      <c r="BB641" s="45" t="s">
        <v>219</v>
      </c>
      <c r="BC641" s="45">
        <v>9</v>
      </c>
      <c r="BD641" s="46">
        <v>3.5000000000000001E-3</v>
      </c>
      <c r="BE641" s="38">
        <f t="shared" si="97"/>
        <v>0</v>
      </c>
      <c r="BF641" s="68">
        <f t="shared" si="103"/>
        <v>0</v>
      </c>
      <c r="BG641" s="44">
        <f>SUM(BF$14:BF641)</f>
        <v>9</v>
      </c>
      <c r="BH641" s="11">
        <f t="shared" si="104"/>
        <v>0</v>
      </c>
      <c r="BI641" s="11">
        <f t="shared" si="105"/>
        <v>628</v>
      </c>
      <c r="BT641" s="74">
        <v>597</v>
      </c>
      <c r="BU641" s="74" t="s">
        <v>936</v>
      </c>
      <c r="BV641" s="69" t="s">
        <v>2389</v>
      </c>
    </row>
    <row r="642" spans="1:7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AP642" s="68">
        <f t="shared" si="98"/>
        <v>0</v>
      </c>
      <c r="AQ642" s="68">
        <v>629</v>
      </c>
      <c r="AR642" s="41" t="s">
        <v>963</v>
      </c>
      <c r="AS642" s="42">
        <v>9</v>
      </c>
      <c r="AT642" s="43">
        <v>3.5000000000000001E-3</v>
      </c>
      <c r="AU642" s="38">
        <f t="shared" si="96"/>
        <v>0</v>
      </c>
      <c r="AV642" s="68">
        <f t="shared" si="99"/>
        <v>0</v>
      </c>
      <c r="AW642" s="44">
        <f>SUM(AV$14:AV642)</f>
        <v>0</v>
      </c>
      <c r="AX642" s="11">
        <f t="shared" si="100"/>
        <v>0</v>
      </c>
      <c r="AY642" s="11">
        <f t="shared" si="101"/>
        <v>629</v>
      </c>
      <c r="AZ642" s="11">
        <f t="shared" si="102"/>
        <v>0</v>
      </c>
      <c r="BA642" s="11">
        <v>629</v>
      </c>
      <c r="BB642" s="45" t="s">
        <v>1942</v>
      </c>
      <c r="BC642" s="45">
        <v>9</v>
      </c>
      <c r="BD642" s="46">
        <v>3.5000000000000001E-3</v>
      </c>
      <c r="BE642" s="38">
        <f t="shared" si="97"/>
        <v>0</v>
      </c>
      <c r="BF642" s="68">
        <f t="shared" si="103"/>
        <v>0</v>
      </c>
      <c r="BG642" s="44">
        <f>SUM(BF$14:BF642)</f>
        <v>9</v>
      </c>
      <c r="BH642" s="11">
        <f t="shared" si="104"/>
        <v>0</v>
      </c>
      <c r="BI642" s="11">
        <f t="shared" si="105"/>
        <v>629</v>
      </c>
      <c r="BT642" s="74">
        <v>598</v>
      </c>
      <c r="BU642" s="74" t="s">
        <v>937</v>
      </c>
      <c r="BV642" s="69" t="s">
        <v>2389</v>
      </c>
    </row>
    <row r="643" spans="1:7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AP643" s="68">
        <f t="shared" si="98"/>
        <v>0</v>
      </c>
      <c r="AQ643" s="68">
        <v>630</v>
      </c>
      <c r="AR643" s="41" t="s">
        <v>964</v>
      </c>
      <c r="AS643" s="42">
        <v>9</v>
      </c>
      <c r="AT643" s="43">
        <v>3.5000000000000001E-3</v>
      </c>
      <c r="AU643" s="38">
        <f t="shared" si="96"/>
        <v>0</v>
      </c>
      <c r="AV643" s="68">
        <f t="shared" si="99"/>
        <v>0</v>
      </c>
      <c r="AW643" s="44">
        <f>SUM(AV$14:AV643)</f>
        <v>0</v>
      </c>
      <c r="AX643" s="11">
        <f t="shared" si="100"/>
        <v>0</v>
      </c>
      <c r="AY643" s="11">
        <f t="shared" si="101"/>
        <v>630</v>
      </c>
      <c r="AZ643" s="11">
        <f t="shared" si="102"/>
        <v>0</v>
      </c>
      <c r="BA643" s="11">
        <v>630</v>
      </c>
      <c r="BB643" s="45" t="s">
        <v>1943</v>
      </c>
      <c r="BC643" s="45">
        <v>9</v>
      </c>
      <c r="BD643" s="46">
        <v>3.5000000000000001E-3</v>
      </c>
      <c r="BE643" s="38">
        <f t="shared" si="97"/>
        <v>0</v>
      </c>
      <c r="BF643" s="68">
        <f t="shared" si="103"/>
        <v>0</v>
      </c>
      <c r="BG643" s="44">
        <f>SUM(BF$14:BF643)</f>
        <v>9</v>
      </c>
      <c r="BH643" s="11">
        <f t="shared" si="104"/>
        <v>0</v>
      </c>
      <c r="BI643" s="11">
        <f t="shared" si="105"/>
        <v>630</v>
      </c>
      <c r="BT643" s="74">
        <v>599</v>
      </c>
      <c r="BU643" s="74" t="s">
        <v>938</v>
      </c>
      <c r="BV643" s="69" t="s">
        <v>2389</v>
      </c>
    </row>
    <row r="644" spans="1:7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AP644" s="68">
        <f t="shared" si="98"/>
        <v>0</v>
      </c>
      <c r="AQ644" s="68">
        <v>631</v>
      </c>
      <c r="AR644" s="41" t="s">
        <v>965</v>
      </c>
      <c r="AS644" s="42">
        <v>9</v>
      </c>
      <c r="AT644" s="43">
        <v>3.5000000000000001E-3</v>
      </c>
      <c r="AU644" s="38">
        <f t="shared" si="96"/>
        <v>0</v>
      </c>
      <c r="AV644" s="68">
        <f t="shared" si="99"/>
        <v>0</v>
      </c>
      <c r="AW644" s="44">
        <f>SUM(AV$14:AV644)</f>
        <v>0</v>
      </c>
      <c r="AX644" s="11">
        <f t="shared" si="100"/>
        <v>0</v>
      </c>
      <c r="AY644" s="11">
        <f t="shared" si="101"/>
        <v>631</v>
      </c>
      <c r="AZ644" s="11">
        <f t="shared" si="102"/>
        <v>0</v>
      </c>
      <c r="BA644" s="11">
        <v>631</v>
      </c>
      <c r="BB644" s="45" t="s">
        <v>1944</v>
      </c>
      <c r="BC644" s="45">
        <v>9</v>
      </c>
      <c r="BD644" s="46">
        <v>3.5000000000000001E-3</v>
      </c>
      <c r="BE644" s="38">
        <f t="shared" si="97"/>
        <v>0</v>
      </c>
      <c r="BF644" s="68">
        <f t="shared" si="103"/>
        <v>0</v>
      </c>
      <c r="BG644" s="44">
        <f>SUM(BF$14:BF644)</f>
        <v>9</v>
      </c>
      <c r="BH644" s="11">
        <f t="shared" si="104"/>
        <v>0</v>
      </c>
      <c r="BI644" s="11">
        <f t="shared" si="105"/>
        <v>631</v>
      </c>
      <c r="BT644" s="74">
        <v>600</v>
      </c>
      <c r="BU644" s="74" t="s">
        <v>939</v>
      </c>
      <c r="BV644" s="69" t="s">
        <v>2389</v>
      </c>
    </row>
    <row r="645" spans="1:7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AP645" s="68">
        <f t="shared" si="98"/>
        <v>0</v>
      </c>
      <c r="AQ645" s="68">
        <v>632</v>
      </c>
      <c r="AR645" s="41" t="s">
        <v>966</v>
      </c>
      <c r="AS645" s="42">
        <v>9</v>
      </c>
      <c r="AT645" s="43">
        <v>3.5000000000000001E-3</v>
      </c>
      <c r="AU645" s="38">
        <f t="shared" si="96"/>
        <v>0</v>
      </c>
      <c r="AV645" s="68">
        <f t="shared" si="99"/>
        <v>0</v>
      </c>
      <c r="AW645" s="44">
        <f>SUM(AV$14:AV645)</f>
        <v>0</v>
      </c>
      <c r="AX645" s="11">
        <f t="shared" si="100"/>
        <v>0</v>
      </c>
      <c r="AY645" s="11">
        <f t="shared" si="101"/>
        <v>632</v>
      </c>
      <c r="AZ645" s="11">
        <f t="shared" si="102"/>
        <v>0</v>
      </c>
      <c r="BA645" s="11">
        <v>632</v>
      </c>
      <c r="BB645" s="45" t="s">
        <v>1945</v>
      </c>
      <c r="BC645" s="45">
        <v>9</v>
      </c>
      <c r="BD645" s="46">
        <v>3.5000000000000001E-3</v>
      </c>
      <c r="BE645" s="38">
        <f t="shared" si="97"/>
        <v>0</v>
      </c>
      <c r="BF645" s="68">
        <f t="shared" si="103"/>
        <v>0</v>
      </c>
      <c r="BG645" s="44">
        <f>SUM(BF$14:BF645)</f>
        <v>9</v>
      </c>
      <c r="BH645" s="11">
        <f t="shared" si="104"/>
        <v>0</v>
      </c>
      <c r="BI645" s="11">
        <f t="shared" si="105"/>
        <v>632</v>
      </c>
      <c r="BT645" s="74">
        <v>601</v>
      </c>
      <c r="BU645" s="74" t="s">
        <v>215</v>
      </c>
      <c r="BV645" s="69" t="s">
        <v>2389</v>
      </c>
    </row>
    <row r="646" spans="1:7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AP646" s="68">
        <f t="shared" si="98"/>
        <v>0</v>
      </c>
      <c r="AQ646" s="68">
        <v>633</v>
      </c>
      <c r="AR646" s="41" t="s">
        <v>967</v>
      </c>
      <c r="AS646" s="42">
        <v>9</v>
      </c>
      <c r="AT646" s="43">
        <v>3.5000000000000001E-3</v>
      </c>
      <c r="AU646" s="38">
        <f t="shared" si="96"/>
        <v>0</v>
      </c>
      <c r="AV646" s="68">
        <f t="shared" si="99"/>
        <v>0</v>
      </c>
      <c r="AW646" s="44">
        <f>SUM(AV$14:AV646)</f>
        <v>0</v>
      </c>
      <c r="AX646" s="11">
        <f t="shared" si="100"/>
        <v>0</v>
      </c>
      <c r="AY646" s="11">
        <f t="shared" si="101"/>
        <v>633</v>
      </c>
      <c r="AZ646" s="11">
        <f t="shared" si="102"/>
        <v>0</v>
      </c>
      <c r="BA646" s="11">
        <v>633</v>
      </c>
      <c r="BB646" s="45" t="s">
        <v>1946</v>
      </c>
      <c r="BC646" s="45">
        <v>9</v>
      </c>
      <c r="BD646" s="46">
        <v>3.5000000000000001E-3</v>
      </c>
      <c r="BE646" s="38">
        <f t="shared" si="97"/>
        <v>0</v>
      </c>
      <c r="BF646" s="68">
        <f t="shared" si="103"/>
        <v>0</v>
      </c>
      <c r="BG646" s="44">
        <f>SUM(BF$14:BF646)</f>
        <v>9</v>
      </c>
      <c r="BH646" s="11">
        <f t="shared" si="104"/>
        <v>0</v>
      </c>
      <c r="BI646" s="11">
        <f t="shared" si="105"/>
        <v>633</v>
      </c>
      <c r="BT646" s="74">
        <v>602</v>
      </c>
      <c r="BU646" s="74" t="s">
        <v>940</v>
      </c>
      <c r="BV646" s="69" t="s">
        <v>2389</v>
      </c>
    </row>
    <row r="647" spans="1:7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AP647" s="68">
        <f t="shared" si="98"/>
        <v>0</v>
      </c>
      <c r="AQ647" s="68">
        <v>634</v>
      </c>
      <c r="AR647" s="41" t="s">
        <v>968</v>
      </c>
      <c r="AS647" s="42">
        <v>9</v>
      </c>
      <c r="AT647" s="43">
        <v>3.5000000000000001E-3</v>
      </c>
      <c r="AU647" s="38">
        <f t="shared" si="96"/>
        <v>0</v>
      </c>
      <c r="AV647" s="68">
        <f t="shared" si="99"/>
        <v>0</v>
      </c>
      <c r="AW647" s="44">
        <f>SUM(AV$14:AV647)</f>
        <v>0</v>
      </c>
      <c r="AX647" s="11">
        <f t="shared" si="100"/>
        <v>0</v>
      </c>
      <c r="AY647" s="11">
        <f t="shared" si="101"/>
        <v>634</v>
      </c>
      <c r="AZ647" s="11">
        <f t="shared" si="102"/>
        <v>0</v>
      </c>
      <c r="BA647" s="11">
        <v>634</v>
      </c>
      <c r="BB647" s="45" t="s">
        <v>1947</v>
      </c>
      <c r="BC647" s="45">
        <v>9</v>
      </c>
      <c r="BD647" s="46">
        <v>3.5000000000000001E-3</v>
      </c>
      <c r="BE647" s="38">
        <f t="shared" si="97"/>
        <v>0</v>
      </c>
      <c r="BF647" s="68">
        <f t="shared" si="103"/>
        <v>0</v>
      </c>
      <c r="BG647" s="44">
        <f>SUM(BF$14:BF647)</f>
        <v>9</v>
      </c>
      <c r="BH647" s="11">
        <f t="shared" si="104"/>
        <v>0</v>
      </c>
      <c r="BI647" s="11">
        <f t="shared" si="105"/>
        <v>634</v>
      </c>
      <c r="BT647" s="74">
        <v>603</v>
      </c>
      <c r="BU647" s="74" t="s">
        <v>941</v>
      </c>
      <c r="BV647" s="69" t="s">
        <v>2389</v>
      </c>
    </row>
    <row r="648" spans="1:7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AP648" s="68">
        <f t="shared" si="98"/>
        <v>0</v>
      </c>
      <c r="AQ648" s="68">
        <v>635</v>
      </c>
      <c r="AR648" s="41" t="s">
        <v>220</v>
      </c>
      <c r="AS648" s="42">
        <v>9</v>
      </c>
      <c r="AT648" s="43">
        <v>3.5000000000000001E-3</v>
      </c>
      <c r="AU648" s="38">
        <f t="shared" si="96"/>
        <v>0</v>
      </c>
      <c r="AV648" s="68">
        <f t="shared" si="99"/>
        <v>0</v>
      </c>
      <c r="AW648" s="44">
        <f>SUM(AV$14:AV648)</f>
        <v>0</v>
      </c>
      <c r="AX648" s="11">
        <f t="shared" si="100"/>
        <v>0</v>
      </c>
      <c r="AY648" s="11">
        <f t="shared" si="101"/>
        <v>635</v>
      </c>
      <c r="AZ648" s="11">
        <f t="shared" si="102"/>
        <v>0</v>
      </c>
      <c r="BA648" s="11">
        <v>635</v>
      </c>
      <c r="BB648" s="45" t="s">
        <v>220</v>
      </c>
      <c r="BC648" s="45">
        <v>9</v>
      </c>
      <c r="BD648" s="46">
        <v>3.5000000000000001E-3</v>
      </c>
      <c r="BE648" s="38">
        <f t="shared" si="97"/>
        <v>0</v>
      </c>
      <c r="BF648" s="68">
        <f t="shared" si="103"/>
        <v>0</v>
      </c>
      <c r="BG648" s="44">
        <f>SUM(BF$14:BF648)</f>
        <v>9</v>
      </c>
      <c r="BH648" s="11">
        <f t="shared" si="104"/>
        <v>0</v>
      </c>
      <c r="BI648" s="11">
        <f t="shared" si="105"/>
        <v>635</v>
      </c>
      <c r="BT648" s="74">
        <v>604</v>
      </c>
      <c r="BU648" s="74" t="s">
        <v>942</v>
      </c>
      <c r="BV648" s="69" t="s">
        <v>2389</v>
      </c>
    </row>
    <row r="649" spans="1:7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AP649" s="68">
        <f t="shared" si="98"/>
        <v>0</v>
      </c>
      <c r="AQ649" s="68">
        <v>636</v>
      </c>
      <c r="AR649" s="41" t="s">
        <v>969</v>
      </c>
      <c r="AS649" s="42">
        <v>9</v>
      </c>
      <c r="AT649" s="43">
        <v>3.5000000000000001E-3</v>
      </c>
      <c r="AU649" s="38">
        <f t="shared" si="96"/>
        <v>0</v>
      </c>
      <c r="AV649" s="68">
        <f t="shared" si="99"/>
        <v>0</v>
      </c>
      <c r="AW649" s="44">
        <f>SUM(AV$14:AV649)</f>
        <v>0</v>
      </c>
      <c r="AX649" s="11">
        <f t="shared" si="100"/>
        <v>0</v>
      </c>
      <c r="AY649" s="11">
        <f t="shared" si="101"/>
        <v>636</v>
      </c>
      <c r="AZ649" s="11">
        <f t="shared" si="102"/>
        <v>0</v>
      </c>
      <c r="BA649" s="11">
        <v>636</v>
      </c>
      <c r="BB649" s="45" t="s">
        <v>1948</v>
      </c>
      <c r="BC649" s="45">
        <v>9</v>
      </c>
      <c r="BD649" s="46">
        <v>3.5000000000000001E-3</v>
      </c>
      <c r="BE649" s="38">
        <f t="shared" si="97"/>
        <v>0</v>
      </c>
      <c r="BF649" s="68">
        <f t="shared" si="103"/>
        <v>0</v>
      </c>
      <c r="BG649" s="44">
        <f>SUM(BF$14:BF649)</f>
        <v>9</v>
      </c>
      <c r="BH649" s="11">
        <f t="shared" si="104"/>
        <v>0</v>
      </c>
      <c r="BI649" s="11">
        <f t="shared" si="105"/>
        <v>636</v>
      </c>
      <c r="BT649" s="74">
        <v>605</v>
      </c>
      <c r="BU649" s="74" t="s">
        <v>943</v>
      </c>
      <c r="BV649" s="69" t="s">
        <v>2389</v>
      </c>
    </row>
    <row r="650" spans="1:7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AP650" s="68">
        <f t="shared" si="98"/>
        <v>0</v>
      </c>
      <c r="AQ650" s="68">
        <v>637</v>
      </c>
      <c r="AR650" s="41" t="s">
        <v>970</v>
      </c>
      <c r="AS650" s="42">
        <v>9</v>
      </c>
      <c r="AT650" s="43">
        <v>3.5000000000000001E-3</v>
      </c>
      <c r="AU650" s="38">
        <f t="shared" si="96"/>
        <v>0</v>
      </c>
      <c r="AV650" s="68">
        <f t="shared" si="99"/>
        <v>0</v>
      </c>
      <c r="AW650" s="44">
        <f>SUM(AV$14:AV650)</f>
        <v>0</v>
      </c>
      <c r="AX650" s="11">
        <f t="shared" si="100"/>
        <v>0</v>
      </c>
      <c r="AY650" s="11">
        <f t="shared" si="101"/>
        <v>637</v>
      </c>
      <c r="AZ650" s="11">
        <f t="shared" si="102"/>
        <v>0</v>
      </c>
      <c r="BA650" s="11">
        <v>637</v>
      </c>
      <c r="BB650" s="45" t="s">
        <v>1949</v>
      </c>
      <c r="BC650" s="45">
        <v>9</v>
      </c>
      <c r="BD650" s="46">
        <v>3.5000000000000001E-3</v>
      </c>
      <c r="BE650" s="38">
        <f t="shared" si="97"/>
        <v>0</v>
      </c>
      <c r="BF650" s="68">
        <f t="shared" si="103"/>
        <v>0</v>
      </c>
      <c r="BG650" s="44">
        <f>SUM(BF$14:BF650)</f>
        <v>9</v>
      </c>
      <c r="BH650" s="11">
        <f t="shared" si="104"/>
        <v>0</v>
      </c>
      <c r="BI650" s="11">
        <f t="shared" si="105"/>
        <v>637</v>
      </c>
      <c r="BT650" s="74">
        <v>606</v>
      </c>
      <c r="BU650" s="74" t="s">
        <v>944</v>
      </c>
      <c r="BV650" s="69" t="s">
        <v>2389</v>
      </c>
    </row>
    <row r="651" spans="1:7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AP651" s="68">
        <f t="shared" si="98"/>
        <v>0</v>
      </c>
      <c r="AQ651" s="68">
        <v>638</v>
      </c>
      <c r="AR651" s="41" t="s">
        <v>971</v>
      </c>
      <c r="AS651" s="42">
        <v>9</v>
      </c>
      <c r="AT651" s="43">
        <v>3.5000000000000001E-3</v>
      </c>
      <c r="AU651" s="38">
        <f t="shared" si="96"/>
        <v>0</v>
      </c>
      <c r="AV651" s="68">
        <f t="shared" si="99"/>
        <v>0</v>
      </c>
      <c r="AW651" s="44">
        <f>SUM(AV$14:AV651)</f>
        <v>0</v>
      </c>
      <c r="AX651" s="11">
        <f t="shared" si="100"/>
        <v>0</v>
      </c>
      <c r="AY651" s="11">
        <f t="shared" si="101"/>
        <v>638</v>
      </c>
      <c r="AZ651" s="11">
        <f t="shared" si="102"/>
        <v>0</v>
      </c>
      <c r="BA651" s="11">
        <v>638</v>
      </c>
      <c r="BB651" s="45" t="s">
        <v>1950</v>
      </c>
      <c r="BC651" s="45">
        <v>9</v>
      </c>
      <c r="BD651" s="46">
        <v>3.5000000000000001E-3</v>
      </c>
      <c r="BE651" s="38">
        <f t="shared" si="97"/>
        <v>0</v>
      </c>
      <c r="BF651" s="68">
        <f t="shared" si="103"/>
        <v>0</v>
      </c>
      <c r="BG651" s="44">
        <f>SUM(BF$14:BF651)</f>
        <v>9</v>
      </c>
      <c r="BH651" s="11">
        <f t="shared" si="104"/>
        <v>0</v>
      </c>
      <c r="BI651" s="11">
        <f t="shared" si="105"/>
        <v>638</v>
      </c>
      <c r="BT651" s="74">
        <v>607</v>
      </c>
      <c r="BU651" s="74" t="s">
        <v>945</v>
      </c>
      <c r="BV651" s="69" t="s">
        <v>2389</v>
      </c>
    </row>
    <row r="652" spans="1:7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AP652" s="68">
        <f t="shared" si="98"/>
        <v>0</v>
      </c>
      <c r="AQ652" s="68">
        <v>639</v>
      </c>
      <c r="AR652" s="41" t="s">
        <v>972</v>
      </c>
      <c r="AS652" s="42">
        <v>9</v>
      </c>
      <c r="AT652" s="43">
        <v>3.5000000000000001E-3</v>
      </c>
      <c r="AU652" s="38">
        <f t="shared" si="96"/>
        <v>0</v>
      </c>
      <c r="AV652" s="68">
        <f t="shared" si="99"/>
        <v>0</v>
      </c>
      <c r="AW652" s="44">
        <f>SUM(AV$14:AV652)</f>
        <v>0</v>
      </c>
      <c r="AX652" s="11">
        <f t="shared" si="100"/>
        <v>0</v>
      </c>
      <c r="AY652" s="11">
        <f t="shared" si="101"/>
        <v>639</v>
      </c>
      <c r="AZ652" s="11">
        <f t="shared" si="102"/>
        <v>0</v>
      </c>
      <c r="BA652" s="11">
        <v>639</v>
      </c>
      <c r="BB652" s="45" t="s">
        <v>1951</v>
      </c>
      <c r="BC652" s="45">
        <v>9</v>
      </c>
      <c r="BD652" s="46">
        <v>3.5000000000000001E-3</v>
      </c>
      <c r="BE652" s="38">
        <f t="shared" si="97"/>
        <v>0</v>
      </c>
      <c r="BF652" s="68">
        <f t="shared" si="103"/>
        <v>0</v>
      </c>
      <c r="BG652" s="44">
        <f>SUM(BF$14:BF652)</f>
        <v>9</v>
      </c>
      <c r="BH652" s="11">
        <f t="shared" si="104"/>
        <v>0</v>
      </c>
      <c r="BI652" s="11">
        <f t="shared" si="105"/>
        <v>639</v>
      </c>
      <c r="BT652" s="74">
        <v>608</v>
      </c>
      <c r="BU652" s="74" t="s">
        <v>946</v>
      </c>
      <c r="BV652" s="69" t="s">
        <v>2389</v>
      </c>
    </row>
    <row r="653" spans="1:7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AP653" s="68">
        <f t="shared" si="98"/>
        <v>0</v>
      </c>
      <c r="AQ653" s="68">
        <v>640</v>
      </c>
      <c r="AR653" s="41" t="s">
        <v>973</v>
      </c>
      <c r="AS653" s="42">
        <v>9</v>
      </c>
      <c r="AT653" s="43">
        <v>3.5000000000000001E-3</v>
      </c>
      <c r="AU653" s="38">
        <f t="shared" si="96"/>
        <v>0</v>
      </c>
      <c r="AV653" s="68">
        <f t="shared" si="99"/>
        <v>0</v>
      </c>
      <c r="AW653" s="44">
        <f>SUM(AV$14:AV653)</f>
        <v>0</v>
      </c>
      <c r="AX653" s="11">
        <f t="shared" si="100"/>
        <v>0</v>
      </c>
      <c r="AY653" s="11">
        <f t="shared" si="101"/>
        <v>640</v>
      </c>
      <c r="AZ653" s="11">
        <f t="shared" si="102"/>
        <v>0</v>
      </c>
      <c r="BA653" s="11">
        <v>640</v>
      </c>
      <c r="BB653" s="45" t="s">
        <v>1952</v>
      </c>
      <c r="BC653" s="45">
        <v>9</v>
      </c>
      <c r="BD653" s="46">
        <v>3.5000000000000001E-3</v>
      </c>
      <c r="BE653" s="38">
        <f t="shared" si="97"/>
        <v>0</v>
      </c>
      <c r="BF653" s="68">
        <f t="shared" si="103"/>
        <v>0</v>
      </c>
      <c r="BG653" s="44">
        <f>SUM(BF$14:BF653)</f>
        <v>9</v>
      </c>
      <c r="BH653" s="11">
        <f t="shared" si="104"/>
        <v>0</v>
      </c>
      <c r="BI653" s="11">
        <f t="shared" si="105"/>
        <v>640</v>
      </c>
      <c r="BT653" s="74">
        <v>609</v>
      </c>
      <c r="BU653" s="74" t="s">
        <v>947</v>
      </c>
      <c r="BV653" s="69" t="s">
        <v>2389</v>
      </c>
    </row>
    <row r="654" spans="1:7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AP654" s="68">
        <f t="shared" si="98"/>
        <v>0</v>
      </c>
      <c r="AQ654" s="68">
        <v>641</v>
      </c>
      <c r="AR654" s="41" t="s">
        <v>221</v>
      </c>
      <c r="AS654" s="42">
        <v>9</v>
      </c>
      <c r="AT654" s="43">
        <v>3.5000000000000001E-3</v>
      </c>
      <c r="AU654" s="38">
        <f t="shared" ref="AU654:AU717" si="106">IFERROR(FIND(F$3,AR654,1),0)</f>
        <v>0</v>
      </c>
      <c r="AV654" s="68">
        <f t="shared" si="99"/>
        <v>0</v>
      </c>
      <c r="AW654" s="44">
        <f>SUM(AV$14:AV654)</f>
        <v>0</v>
      </c>
      <c r="AX654" s="11">
        <f t="shared" si="100"/>
        <v>0</v>
      </c>
      <c r="AY654" s="11">
        <f t="shared" si="101"/>
        <v>641</v>
      </c>
      <c r="AZ654" s="11">
        <f t="shared" si="102"/>
        <v>0</v>
      </c>
      <c r="BA654" s="11">
        <v>641</v>
      </c>
      <c r="BB654" s="45" t="s">
        <v>221</v>
      </c>
      <c r="BC654" s="45">
        <v>9</v>
      </c>
      <c r="BD654" s="46">
        <v>3.5000000000000001E-3</v>
      </c>
      <c r="BE654" s="38">
        <f t="shared" ref="BE654:BE717" si="107">IFERROR(FIND(F$3,BB654,1),0)</f>
        <v>0</v>
      </c>
      <c r="BF654" s="68">
        <f t="shared" si="103"/>
        <v>0</v>
      </c>
      <c r="BG654" s="44">
        <f>SUM(BF$14:BF654)</f>
        <v>9</v>
      </c>
      <c r="BH654" s="11">
        <f t="shared" si="104"/>
        <v>0</v>
      </c>
      <c r="BI654" s="11">
        <f t="shared" si="105"/>
        <v>641</v>
      </c>
      <c r="BT654" s="74">
        <v>610</v>
      </c>
      <c r="BU654" s="74" t="s">
        <v>948</v>
      </c>
      <c r="BV654" s="69" t="s">
        <v>2389</v>
      </c>
    </row>
    <row r="655" spans="1:7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AP655" s="68">
        <f t="shared" ref="AP655:AP718" si="108">AX655</f>
        <v>0</v>
      </c>
      <c r="AQ655" s="68">
        <v>642</v>
      </c>
      <c r="AR655" s="41" t="s">
        <v>974</v>
      </c>
      <c r="AS655" s="42">
        <v>9</v>
      </c>
      <c r="AT655" s="43">
        <v>3.5000000000000001E-3</v>
      </c>
      <c r="AU655" s="38">
        <f t="shared" si="106"/>
        <v>0</v>
      </c>
      <c r="AV655" s="68">
        <f t="shared" ref="AV655:AV718" si="109">IF(AU655=0,0,1)</f>
        <v>0</v>
      </c>
      <c r="AW655" s="44">
        <f>SUM(AV$14:AV655)</f>
        <v>0</v>
      </c>
      <c r="AX655" s="11">
        <f t="shared" ref="AX655:AX718" si="110">IF(AV655=1,AW655,0)</f>
        <v>0</v>
      </c>
      <c r="AY655" s="11">
        <f t="shared" ref="AY655:AY718" si="111">AQ655</f>
        <v>642</v>
      </c>
      <c r="AZ655" s="11">
        <f t="shared" ref="AZ655:AZ718" si="112">BH655</f>
        <v>0</v>
      </c>
      <c r="BA655" s="11">
        <v>642</v>
      </c>
      <c r="BB655" s="45" t="s">
        <v>1953</v>
      </c>
      <c r="BC655" s="45">
        <v>9</v>
      </c>
      <c r="BD655" s="46">
        <v>3.5000000000000001E-3</v>
      </c>
      <c r="BE655" s="38">
        <f t="shared" si="107"/>
        <v>0</v>
      </c>
      <c r="BF655" s="68">
        <f t="shared" si="103"/>
        <v>0</v>
      </c>
      <c r="BG655" s="44">
        <f>SUM(BF$14:BF655)</f>
        <v>9</v>
      </c>
      <c r="BH655" s="11">
        <f t="shared" si="104"/>
        <v>0</v>
      </c>
      <c r="BI655" s="11">
        <f t="shared" si="105"/>
        <v>642</v>
      </c>
      <c r="BT655" s="74">
        <v>611</v>
      </c>
      <c r="BU655" s="74" t="s">
        <v>949</v>
      </c>
      <c r="BV655" s="69" t="s">
        <v>2389</v>
      </c>
    </row>
    <row r="656" spans="1:7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AP656" s="68">
        <f t="shared" si="108"/>
        <v>0</v>
      </c>
      <c r="AQ656" s="68">
        <v>643</v>
      </c>
      <c r="AR656" s="41" t="s">
        <v>975</v>
      </c>
      <c r="AS656" s="42">
        <v>9</v>
      </c>
      <c r="AT656" s="43">
        <v>3.5000000000000001E-3</v>
      </c>
      <c r="AU656" s="38">
        <f t="shared" si="106"/>
        <v>0</v>
      </c>
      <c r="AV656" s="68">
        <f t="shared" si="109"/>
        <v>0</v>
      </c>
      <c r="AW656" s="44">
        <f>SUM(AV$14:AV656)</f>
        <v>0</v>
      </c>
      <c r="AX656" s="11">
        <f t="shared" si="110"/>
        <v>0</v>
      </c>
      <c r="AY656" s="11">
        <f t="shared" si="111"/>
        <v>643</v>
      </c>
      <c r="AZ656" s="11">
        <f t="shared" si="112"/>
        <v>0</v>
      </c>
      <c r="BA656" s="11">
        <v>643</v>
      </c>
      <c r="BB656" s="45" t="s">
        <v>1954</v>
      </c>
      <c r="BC656" s="45">
        <v>9</v>
      </c>
      <c r="BD656" s="46">
        <v>3.5000000000000001E-3</v>
      </c>
      <c r="BE656" s="38">
        <f t="shared" si="107"/>
        <v>0</v>
      </c>
      <c r="BF656" s="68">
        <f t="shared" ref="BF656:BF719" si="113">IF(BE656=0,0,1)</f>
        <v>0</v>
      </c>
      <c r="BG656" s="44">
        <f>SUM(BF$14:BF656)</f>
        <v>9</v>
      </c>
      <c r="BH656" s="11">
        <f t="shared" ref="BH656:BH719" si="114">IF(BF656=1,BG656,0)</f>
        <v>0</v>
      </c>
      <c r="BI656" s="11">
        <f t="shared" ref="BI656:BI719" si="115">BA656</f>
        <v>643</v>
      </c>
      <c r="BT656" s="74">
        <v>612</v>
      </c>
      <c r="BU656" s="74" t="s">
        <v>950</v>
      </c>
      <c r="BV656" s="69" t="s">
        <v>2389</v>
      </c>
    </row>
    <row r="657" spans="1:74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AP657" s="68">
        <f t="shared" si="108"/>
        <v>0</v>
      </c>
      <c r="AQ657" s="68">
        <v>644</v>
      </c>
      <c r="AR657" s="41" t="s">
        <v>976</v>
      </c>
      <c r="AS657" s="42">
        <v>9</v>
      </c>
      <c r="AT657" s="43">
        <v>3.5000000000000001E-3</v>
      </c>
      <c r="AU657" s="38">
        <f t="shared" si="106"/>
        <v>0</v>
      </c>
      <c r="AV657" s="68">
        <f t="shared" si="109"/>
        <v>0</v>
      </c>
      <c r="AW657" s="44">
        <f>SUM(AV$14:AV657)</f>
        <v>0</v>
      </c>
      <c r="AX657" s="11">
        <f t="shared" si="110"/>
        <v>0</v>
      </c>
      <c r="AY657" s="11">
        <f t="shared" si="111"/>
        <v>644</v>
      </c>
      <c r="AZ657" s="11">
        <f t="shared" si="112"/>
        <v>0</v>
      </c>
      <c r="BA657" s="11">
        <v>644</v>
      </c>
      <c r="BB657" s="45" t="s">
        <v>1955</v>
      </c>
      <c r="BC657" s="45">
        <v>9</v>
      </c>
      <c r="BD657" s="46">
        <v>3.5000000000000001E-3</v>
      </c>
      <c r="BE657" s="38">
        <f t="shared" si="107"/>
        <v>0</v>
      </c>
      <c r="BF657" s="68">
        <f t="shared" si="113"/>
        <v>0</v>
      </c>
      <c r="BG657" s="44">
        <f>SUM(BF$14:BF657)</f>
        <v>9</v>
      </c>
      <c r="BH657" s="11">
        <f t="shared" si="114"/>
        <v>0</v>
      </c>
      <c r="BI657" s="11">
        <f t="shared" si="115"/>
        <v>644</v>
      </c>
      <c r="BT657" s="74">
        <v>613</v>
      </c>
      <c r="BU657" s="74" t="s">
        <v>951</v>
      </c>
      <c r="BV657" s="69" t="s">
        <v>2389</v>
      </c>
    </row>
    <row r="658" spans="1:74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AP658" s="68">
        <f t="shared" si="108"/>
        <v>0</v>
      </c>
      <c r="AQ658" s="68">
        <v>645</v>
      </c>
      <c r="AR658" s="41" t="s">
        <v>977</v>
      </c>
      <c r="AS658" s="42">
        <v>9</v>
      </c>
      <c r="AT658" s="43">
        <v>3.5000000000000001E-3</v>
      </c>
      <c r="AU658" s="38">
        <f t="shared" si="106"/>
        <v>0</v>
      </c>
      <c r="AV658" s="68">
        <f t="shared" si="109"/>
        <v>0</v>
      </c>
      <c r="AW658" s="44">
        <f>SUM(AV$14:AV658)</f>
        <v>0</v>
      </c>
      <c r="AX658" s="11">
        <f t="shared" si="110"/>
        <v>0</v>
      </c>
      <c r="AY658" s="11">
        <f t="shared" si="111"/>
        <v>645</v>
      </c>
      <c r="AZ658" s="11">
        <f t="shared" si="112"/>
        <v>0</v>
      </c>
      <c r="BA658" s="11">
        <v>645</v>
      </c>
      <c r="BB658" s="45" t="s">
        <v>1956</v>
      </c>
      <c r="BC658" s="45">
        <v>9</v>
      </c>
      <c r="BD658" s="46">
        <v>3.5000000000000001E-3</v>
      </c>
      <c r="BE658" s="38">
        <f t="shared" si="107"/>
        <v>0</v>
      </c>
      <c r="BF658" s="68">
        <f t="shared" si="113"/>
        <v>0</v>
      </c>
      <c r="BG658" s="44">
        <f>SUM(BF$14:BF658)</f>
        <v>9</v>
      </c>
      <c r="BH658" s="11">
        <f t="shared" si="114"/>
        <v>0</v>
      </c>
      <c r="BI658" s="11">
        <f t="shared" si="115"/>
        <v>645</v>
      </c>
      <c r="BT658" s="74">
        <v>614</v>
      </c>
      <c r="BU658" s="74" t="s">
        <v>952</v>
      </c>
      <c r="BV658" s="69" t="s">
        <v>2389</v>
      </c>
    </row>
    <row r="659" spans="1:74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AP659" s="68">
        <f t="shared" si="108"/>
        <v>0</v>
      </c>
      <c r="AQ659" s="68">
        <v>646</v>
      </c>
      <c r="AR659" s="41" t="s">
        <v>978</v>
      </c>
      <c r="AS659" s="42">
        <v>9</v>
      </c>
      <c r="AT659" s="43">
        <v>3.5000000000000001E-3</v>
      </c>
      <c r="AU659" s="38">
        <f t="shared" si="106"/>
        <v>0</v>
      </c>
      <c r="AV659" s="68">
        <f t="shared" si="109"/>
        <v>0</v>
      </c>
      <c r="AW659" s="44">
        <f>SUM(AV$14:AV659)</f>
        <v>0</v>
      </c>
      <c r="AX659" s="11">
        <f t="shared" si="110"/>
        <v>0</v>
      </c>
      <c r="AY659" s="11">
        <f t="shared" si="111"/>
        <v>646</v>
      </c>
      <c r="AZ659" s="11">
        <f t="shared" si="112"/>
        <v>0</v>
      </c>
      <c r="BA659" s="11">
        <v>646</v>
      </c>
      <c r="BB659" s="45" t="s">
        <v>1957</v>
      </c>
      <c r="BC659" s="45">
        <v>9</v>
      </c>
      <c r="BD659" s="46">
        <v>3.5000000000000001E-3</v>
      </c>
      <c r="BE659" s="38">
        <f t="shared" si="107"/>
        <v>0</v>
      </c>
      <c r="BF659" s="68">
        <f t="shared" si="113"/>
        <v>0</v>
      </c>
      <c r="BG659" s="44">
        <f>SUM(BF$14:BF659)</f>
        <v>9</v>
      </c>
      <c r="BH659" s="11">
        <f t="shared" si="114"/>
        <v>0</v>
      </c>
      <c r="BI659" s="11">
        <f t="shared" si="115"/>
        <v>646</v>
      </c>
      <c r="BT659" s="74">
        <v>615</v>
      </c>
      <c r="BU659" s="74" t="s">
        <v>953</v>
      </c>
      <c r="BV659" s="69" t="s">
        <v>2389</v>
      </c>
    </row>
    <row r="660" spans="1:74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AP660" s="68">
        <f t="shared" si="108"/>
        <v>0</v>
      </c>
      <c r="AQ660" s="68">
        <v>647</v>
      </c>
      <c r="AR660" s="41" t="s">
        <v>979</v>
      </c>
      <c r="AS660" s="42">
        <v>9</v>
      </c>
      <c r="AT660" s="43">
        <v>3.5000000000000001E-3</v>
      </c>
      <c r="AU660" s="38">
        <f t="shared" si="106"/>
        <v>0</v>
      </c>
      <c r="AV660" s="68">
        <f t="shared" si="109"/>
        <v>0</v>
      </c>
      <c r="AW660" s="44">
        <f>SUM(AV$14:AV660)</f>
        <v>0</v>
      </c>
      <c r="AX660" s="11">
        <f t="shared" si="110"/>
        <v>0</v>
      </c>
      <c r="AY660" s="11">
        <f t="shared" si="111"/>
        <v>647</v>
      </c>
      <c r="AZ660" s="11">
        <f t="shared" si="112"/>
        <v>0</v>
      </c>
      <c r="BA660" s="11">
        <v>647</v>
      </c>
      <c r="BB660" s="45" t="s">
        <v>1958</v>
      </c>
      <c r="BC660" s="45">
        <v>9</v>
      </c>
      <c r="BD660" s="46">
        <v>3.5000000000000001E-3</v>
      </c>
      <c r="BE660" s="38">
        <f t="shared" si="107"/>
        <v>0</v>
      </c>
      <c r="BF660" s="68">
        <f t="shared" si="113"/>
        <v>0</v>
      </c>
      <c r="BG660" s="44">
        <f>SUM(BF$14:BF660)</f>
        <v>9</v>
      </c>
      <c r="BH660" s="11">
        <f t="shared" si="114"/>
        <v>0</v>
      </c>
      <c r="BI660" s="11">
        <f t="shared" si="115"/>
        <v>647</v>
      </c>
      <c r="BT660" s="74">
        <v>616</v>
      </c>
      <c r="BU660" s="74" t="s">
        <v>954</v>
      </c>
      <c r="BV660" s="69" t="s">
        <v>2389</v>
      </c>
    </row>
    <row r="661" spans="1:74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AP661" s="68">
        <f t="shared" si="108"/>
        <v>0</v>
      </c>
      <c r="AQ661" s="68">
        <v>648</v>
      </c>
      <c r="AR661" s="41" t="s">
        <v>980</v>
      </c>
      <c r="AS661" s="42">
        <v>9</v>
      </c>
      <c r="AT661" s="43">
        <v>3.5000000000000001E-3</v>
      </c>
      <c r="AU661" s="38">
        <f t="shared" si="106"/>
        <v>0</v>
      </c>
      <c r="AV661" s="68">
        <f t="shared" si="109"/>
        <v>0</v>
      </c>
      <c r="AW661" s="44">
        <f>SUM(AV$14:AV661)</f>
        <v>0</v>
      </c>
      <c r="AX661" s="11">
        <f t="shared" si="110"/>
        <v>0</v>
      </c>
      <c r="AY661" s="11">
        <f t="shared" si="111"/>
        <v>648</v>
      </c>
      <c r="AZ661" s="11">
        <f t="shared" si="112"/>
        <v>0</v>
      </c>
      <c r="BA661" s="11">
        <v>648</v>
      </c>
      <c r="BB661" s="45" t="s">
        <v>1959</v>
      </c>
      <c r="BC661" s="45">
        <v>9</v>
      </c>
      <c r="BD661" s="46">
        <v>3.5000000000000001E-3</v>
      </c>
      <c r="BE661" s="38">
        <f t="shared" si="107"/>
        <v>0</v>
      </c>
      <c r="BF661" s="68">
        <f t="shared" si="113"/>
        <v>0</v>
      </c>
      <c r="BG661" s="44">
        <f>SUM(BF$14:BF661)</f>
        <v>9</v>
      </c>
      <c r="BH661" s="11">
        <f t="shared" si="114"/>
        <v>0</v>
      </c>
      <c r="BI661" s="11">
        <f t="shared" si="115"/>
        <v>648</v>
      </c>
      <c r="BT661" s="74">
        <v>617</v>
      </c>
      <c r="BU661" s="74" t="s">
        <v>955</v>
      </c>
      <c r="BV661" s="69" t="s">
        <v>2389</v>
      </c>
    </row>
    <row r="662" spans="1:74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AP662" s="68">
        <f t="shared" si="108"/>
        <v>0</v>
      </c>
      <c r="AQ662" s="68">
        <v>649</v>
      </c>
      <c r="AR662" s="41" t="s">
        <v>981</v>
      </c>
      <c r="AS662" s="42">
        <v>9</v>
      </c>
      <c r="AT662" s="43">
        <v>3.5000000000000001E-3</v>
      </c>
      <c r="AU662" s="38">
        <f t="shared" si="106"/>
        <v>0</v>
      </c>
      <c r="AV662" s="68">
        <f t="shared" si="109"/>
        <v>0</v>
      </c>
      <c r="AW662" s="44">
        <f>SUM(AV$14:AV662)</f>
        <v>0</v>
      </c>
      <c r="AX662" s="11">
        <f t="shared" si="110"/>
        <v>0</v>
      </c>
      <c r="AY662" s="11">
        <f t="shared" si="111"/>
        <v>649</v>
      </c>
      <c r="AZ662" s="11">
        <f t="shared" si="112"/>
        <v>0</v>
      </c>
      <c r="BA662" s="11">
        <v>649</v>
      </c>
      <c r="BB662" s="45" t="s">
        <v>1960</v>
      </c>
      <c r="BC662" s="45">
        <v>9</v>
      </c>
      <c r="BD662" s="46">
        <v>3.5000000000000001E-3</v>
      </c>
      <c r="BE662" s="38">
        <f t="shared" si="107"/>
        <v>0</v>
      </c>
      <c r="BF662" s="68">
        <f t="shared" si="113"/>
        <v>0</v>
      </c>
      <c r="BG662" s="44">
        <f>SUM(BF$14:BF662)</f>
        <v>9</v>
      </c>
      <c r="BH662" s="11">
        <f t="shared" si="114"/>
        <v>0</v>
      </c>
      <c r="BI662" s="11">
        <f t="shared" si="115"/>
        <v>649</v>
      </c>
      <c r="BT662" s="74">
        <v>618</v>
      </c>
      <c r="BU662" s="74" t="s">
        <v>956</v>
      </c>
      <c r="BV662" s="69" t="s">
        <v>2389</v>
      </c>
    </row>
    <row r="663" spans="1:74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AP663" s="68">
        <f t="shared" si="108"/>
        <v>0</v>
      </c>
      <c r="AQ663" s="68">
        <v>650</v>
      </c>
      <c r="AR663" s="41" t="s">
        <v>982</v>
      </c>
      <c r="AS663" s="42">
        <v>9</v>
      </c>
      <c r="AT663" s="43">
        <v>3.5000000000000001E-3</v>
      </c>
      <c r="AU663" s="38">
        <f t="shared" si="106"/>
        <v>0</v>
      </c>
      <c r="AV663" s="68">
        <f t="shared" si="109"/>
        <v>0</v>
      </c>
      <c r="AW663" s="44">
        <f>SUM(AV$14:AV663)</f>
        <v>0</v>
      </c>
      <c r="AX663" s="11">
        <f t="shared" si="110"/>
        <v>0</v>
      </c>
      <c r="AY663" s="11">
        <f t="shared" si="111"/>
        <v>650</v>
      </c>
      <c r="AZ663" s="11">
        <f t="shared" si="112"/>
        <v>0</v>
      </c>
      <c r="BA663" s="11">
        <v>650</v>
      </c>
      <c r="BB663" s="45" t="s">
        <v>1961</v>
      </c>
      <c r="BC663" s="45">
        <v>9</v>
      </c>
      <c r="BD663" s="46">
        <v>3.5000000000000001E-3</v>
      </c>
      <c r="BE663" s="38">
        <f t="shared" si="107"/>
        <v>0</v>
      </c>
      <c r="BF663" s="68">
        <f t="shared" si="113"/>
        <v>0</v>
      </c>
      <c r="BG663" s="44">
        <f>SUM(BF$14:BF663)</f>
        <v>9</v>
      </c>
      <c r="BH663" s="11">
        <f t="shared" si="114"/>
        <v>0</v>
      </c>
      <c r="BI663" s="11">
        <f t="shared" si="115"/>
        <v>650</v>
      </c>
      <c r="BT663" s="74">
        <v>619</v>
      </c>
      <c r="BU663" s="74" t="s">
        <v>957</v>
      </c>
      <c r="BV663" s="69" t="s">
        <v>2389</v>
      </c>
    </row>
    <row r="664" spans="1:7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AP664" s="68">
        <f t="shared" si="108"/>
        <v>0</v>
      </c>
      <c r="AQ664" s="68">
        <v>651</v>
      </c>
      <c r="AR664" s="41" t="s">
        <v>983</v>
      </c>
      <c r="AS664" s="42">
        <v>9</v>
      </c>
      <c r="AT664" s="43">
        <v>3.5000000000000001E-3</v>
      </c>
      <c r="AU664" s="38">
        <f t="shared" si="106"/>
        <v>0</v>
      </c>
      <c r="AV664" s="68">
        <f t="shared" si="109"/>
        <v>0</v>
      </c>
      <c r="AW664" s="44">
        <f>SUM(AV$14:AV664)</f>
        <v>0</v>
      </c>
      <c r="AX664" s="11">
        <f t="shared" si="110"/>
        <v>0</v>
      </c>
      <c r="AY664" s="11">
        <f t="shared" si="111"/>
        <v>651</v>
      </c>
      <c r="AZ664" s="11">
        <f t="shared" si="112"/>
        <v>0</v>
      </c>
      <c r="BA664" s="11">
        <v>651</v>
      </c>
      <c r="BB664" s="45" t="s">
        <v>1962</v>
      </c>
      <c r="BC664" s="45">
        <v>9</v>
      </c>
      <c r="BD664" s="46">
        <v>3.5000000000000001E-3</v>
      </c>
      <c r="BE664" s="38">
        <f t="shared" si="107"/>
        <v>0</v>
      </c>
      <c r="BF664" s="68">
        <f t="shared" si="113"/>
        <v>0</v>
      </c>
      <c r="BG664" s="44">
        <f>SUM(BF$14:BF664)</f>
        <v>9</v>
      </c>
      <c r="BH664" s="11">
        <f t="shared" si="114"/>
        <v>0</v>
      </c>
      <c r="BI664" s="11">
        <f t="shared" si="115"/>
        <v>651</v>
      </c>
      <c r="BT664" s="74">
        <v>620</v>
      </c>
      <c r="BU664" s="74" t="s">
        <v>958</v>
      </c>
      <c r="BV664" s="69" t="s">
        <v>2389</v>
      </c>
    </row>
    <row r="665" spans="1:74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AP665" s="68">
        <f t="shared" si="108"/>
        <v>0</v>
      </c>
      <c r="AQ665" s="68">
        <v>652</v>
      </c>
      <c r="AR665" s="41" t="s">
        <v>984</v>
      </c>
      <c r="AS665" s="42">
        <v>9</v>
      </c>
      <c r="AT665" s="43">
        <v>3.5000000000000001E-3</v>
      </c>
      <c r="AU665" s="38">
        <f t="shared" si="106"/>
        <v>0</v>
      </c>
      <c r="AV665" s="68">
        <f t="shared" si="109"/>
        <v>0</v>
      </c>
      <c r="AW665" s="44">
        <f>SUM(AV$14:AV665)</f>
        <v>0</v>
      </c>
      <c r="AX665" s="11">
        <f t="shared" si="110"/>
        <v>0</v>
      </c>
      <c r="AY665" s="11">
        <f t="shared" si="111"/>
        <v>652</v>
      </c>
      <c r="AZ665" s="11">
        <f t="shared" si="112"/>
        <v>0</v>
      </c>
      <c r="BA665" s="11">
        <v>652</v>
      </c>
      <c r="BB665" s="45" t="s">
        <v>1963</v>
      </c>
      <c r="BC665" s="45">
        <v>9</v>
      </c>
      <c r="BD665" s="46">
        <v>3.5000000000000001E-3</v>
      </c>
      <c r="BE665" s="38">
        <f t="shared" si="107"/>
        <v>0</v>
      </c>
      <c r="BF665" s="68">
        <f t="shared" si="113"/>
        <v>0</v>
      </c>
      <c r="BG665" s="44">
        <f>SUM(BF$14:BF665)</f>
        <v>9</v>
      </c>
      <c r="BH665" s="11">
        <f t="shared" si="114"/>
        <v>0</v>
      </c>
      <c r="BI665" s="11">
        <f t="shared" si="115"/>
        <v>652</v>
      </c>
      <c r="BT665" s="74">
        <v>621</v>
      </c>
      <c r="BU665" s="74" t="s">
        <v>959</v>
      </c>
      <c r="BV665" s="69" t="s">
        <v>2389</v>
      </c>
    </row>
    <row r="666" spans="1:74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AP666" s="68">
        <f t="shared" si="108"/>
        <v>0</v>
      </c>
      <c r="AQ666" s="68">
        <v>653</v>
      </c>
      <c r="AR666" s="41" t="s">
        <v>985</v>
      </c>
      <c r="AS666" s="42">
        <v>9</v>
      </c>
      <c r="AT666" s="43">
        <v>3.5000000000000001E-3</v>
      </c>
      <c r="AU666" s="38">
        <f t="shared" si="106"/>
        <v>0</v>
      </c>
      <c r="AV666" s="68">
        <f t="shared" si="109"/>
        <v>0</v>
      </c>
      <c r="AW666" s="44">
        <f>SUM(AV$14:AV666)</f>
        <v>0</v>
      </c>
      <c r="AX666" s="11">
        <f t="shared" si="110"/>
        <v>0</v>
      </c>
      <c r="AY666" s="11">
        <f t="shared" si="111"/>
        <v>653</v>
      </c>
      <c r="AZ666" s="11">
        <f t="shared" si="112"/>
        <v>0</v>
      </c>
      <c r="BA666" s="11">
        <v>653</v>
      </c>
      <c r="BB666" s="45" t="s">
        <v>1964</v>
      </c>
      <c r="BC666" s="45">
        <v>9</v>
      </c>
      <c r="BD666" s="46">
        <v>3.5000000000000001E-3</v>
      </c>
      <c r="BE666" s="38">
        <f t="shared" si="107"/>
        <v>0</v>
      </c>
      <c r="BF666" s="68">
        <f t="shared" si="113"/>
        <v>0</v>
      </c>
      <c r="BG666" s="44">
        <f>SUM(BF$14:BF666)</f>
        <v>9</v>
      </c>
      <c r="BH666" s="11">
        <f t="shared" si="114"/>
        <v>0</v>
      </c>
      <c r="BI666" s="11">
        <f t="shared" si="115"/>
        <v>653</v>
      </c>
      <c r="BT666" s="74">
        <v>622</v>
      </c>
      <c r="BU666" s="74" t="s">
        <v>216</v>
      </c>
      <c r="BV666" s="69" t="s">
        <v>2389</v>
      </c>
    </row>
    <row r="667" spans="1:74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AP667" s="68">
        <f t="shared" si="108"/>
        <v>0</v>
      </c>
      <c r="AQ667" s="68">
        <v>654</v>
      </c>
      <c r="AR667" s="41" t="s">
        <v>986</v>
      </c>
      <c r="AS667" s="42">
        <v>9</v>
      </c>
      <c r="AT667" s="43">
        <v>3.5000000000000001E-3</v>
      </c>
      <c r="AU667" s="38">
        <f t="shared" si="106"/>
        <v>0</v>
      </c>
      <c r="AV667" s="68">
        <f t="shared" si="109"/>
        <v>0</v>
      </c>
      <c r="AW667" s="44">
        <f>SUM(AV$14:AV667)</f>
        <v>0</v>
      </c>
      <c r="AX667" s="11">
        <f t="shared" si="110"/>
        <v>0</v>
      </c>
      <c r="AY667" s="11">
        <f t="shared" si="111"/>
        <v>654</v>
      </c>
      <c r="AZ667" s="11">
        <f t="shared" si="112"/>
        <v>0</v>
      </c>
      <c r="BA667" s="11">
        <v>654</v>
      </c>
      <c r="BB667" s="45" t="s">
        <v>1965</v>
      </c>
      <c r="BC667" s="45">
        <v>9</v>
      </c>
      <c r="BD667" s="46">
        <v>3.5000000000000001E-3</v>
      </c>
      <c r="BE667" s="38">
        <f t="shared" si="107"/>
        <v>0</v>
      </c>
      <c r="BF667" s="68">
        <f t="shared" si="113"/>
        <v>0</v>
      </c>
      <c r="BG667" s="44">
        <f>SUM(BF$14:BF667)</f>
        <v>9</v>
      </c>
      <c r="BH667" s="11">
        <f t="shared" si="114"/>
        <v>0</v>
      </c>
      <c r="BI667" s="11">
        <f t="shared" si="115"/>
        <v>654</v>
      </c>
      <c r="BT667" s="74">
        <v>623</v>
      </c>
      <c r="BU667" s="74" t="s">
        <v>960</v>
      </c>
      <c r="BV667" s="69" t="s">
        <v>2389</v>
      </c>
    </row>
    <row r="668" spans="1:74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AP668" s="68">
        <f t="shared" si="108"/>
        <v>0</v>
      </c>
      <c r="AQ668" s="68">
        <v>655</v>
      </c>
      <c r="AR668" s="41" t="s">
        <v>987</v>
      </c>
      <c r="AS668" s="42">
        <v>9</v>
      </c>
      <c r="AT668" s="43">
        <v>3.5000000000000001E-3</v>
      </c>
      <c r="AU668" s="38">
        <f t="shared" si="106"/>
        <v>0</v>
      </c>
      <c r="AV668" s="68">
        <f t="shared" si="109"/>
        <v>0</v>
      </c>
      <c r="AW668" s="44">
        <f>SUM(AV$14:AV668)</f>
        <v>0</v>
      </c>
      <c r="AX668" s="11">
        <f t="shared" si="110"/>
        <v>0</v>
      </c>
      <c r="AY668" s="11">
        <f t="shared" si="111"/>
        <v>655</v>
      </c>
      <c r="AZ668" s="11">
        <f t="shared" si="112"/>
        <v>0</v>
      </c>
      <c r="BA668" s="11">
        <v>655</v>
      </c>
      <c r="BB668" s="45" t="s">
        <v>1966</v>
      </c>
      <c r="BC668" s="45">
        <v>9</v>
      </c>
      <c r="BD668" s="46">
        <v>3.5000000000000001E-3</v>
      </c>
      <c r="BE668" s="38">
        <f t="shared" si="107"/>
        <v>0</v>
      </c>
      <c r="BF668" s="68">
        <f t="shared" si="113"/>
        <v>0</v>
      </c>
      <c r="BG668" s="44">
        <f>SUM(BF$14:BF668)</f>
        <v>9</v>
      </c>
      <c r="BH668" s="11">
        <f t="shared" si="114"/>
        <v>0</v>
      </c>
      <c r="BI668" s="11">
        <f t="shared" si="115"/>
        <v>655</v>
      </c>
      <c r="BT668" s="74">
        <v>624</v>
      </c>
      <c r="BU668" s="74" t="s">
        <v>217</v>
      </c>
      <c r="BV668" s="69" t="s">
        <v>2389</v>
      </c>
    </row>
    <row r="669" spans="1:74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AP669" s="68">
        <f t="shared" si="108"/>
        <v>0</v>
      </c>
      <c r="AQ669" s="68">
        <v>656</v>
      </c>
      <c r="AR669" s="41" t="s">
        <v>988</v>
      </c>
      <c r="AS669" s="42">
        <v>9</v>
      </c>
      <c r="AT669" s="43">
        <v>3.5000000000000001E-3</v>
      </c>
      <c r="AU669" s="38">
        <f t="shared" si="106"/>
        <v>0</v>
      </c>
      <c r="AV669" s="68">
        <f t="shared" si="109"/>
        <v>0</v>
      </c>
      <c r="AW669" s="44">
        <f>SUM(AV$14:AV669)</f>
        <v>0</v>
      </c>
      <c r="AX669" s="11">
        <f t="shared" si="110"/>
        <v>0</v>
      </c>
      <c r="AY669" s="11">
        <f t="shared" si="111"/>
        <v>656</v>
      </c>
      <c r="AZ669" s="11">
        <f t="shared" si="112"/>
        <v>0</v>
      </c>
      <c r="BA669" s="11">
        <v>656</v>
      </c>
      <c r="BB669" s="45" t="s">
        <v>1967</v>
      </c>
      <c r="BC669" s="45">
        <v>9</v>
      </c>
      <c r="BD669" s="46">
        <v>3.5000000000000001E-3</v>
      </c>
      <c r="BE669" s="38">
        <f t="shared" si="107"/>
        <v>0</v>
      </c>
      <c r="BF669" s="68">
        <f t="shared" si="113"/>
        <v>0</v>
      </c>
      <c r="BG669" s="44">
        <f>SUM(BF$14:BF669)</f>
        <v>9</v>
      </c>
      <c r="BH669" s="11">
        <f t="shared" si="114"/>
        <v>0</v>
      </c>
      <c r="BI669" s="11">
        <f t="shared" si="115"/>
        <v>656</v>
      </c>
      <c r="BT669" s="74">
        <v>625</v>
      </c>
      <c r="BU669" s="74" t="s">
        <v>961</v>
      </c>
      <c r="BV669" s="69" t="s">
        <v>2389</v>
      </c>
    </row>
    <row r="670" spans="1:74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AP670" s="68">
        <f t="shared" si="108"/>
        <v>0</v>
      </c>
      <c r="AQ670" s="68">
        <v>657</v>
      </c>
      <c r="AR670" s="41" t="s">
        <v>989</v>
      </c>
      <c r="AS670" s="42">
        <v>9</v>
      </c>
      <c r="AT670" s="43">
        <v>3.5000000000000001E-3</v>
      </c>
      <c r="AU670" s="38">
        <f t="shared" si="106"/>
        <v>0</v>
      </c>
      <c r="AV670" s="68">
        <f t="shared" si="109"/>
        <v>0</v>
      </c>
      <c r="AW670" s="44">
        <f>SUM(AV$14:AV670)</f>
        <v>0</v>
      </c>
      <c r="AX670" s="11">
        <f t="shared" si="110"/>
        <v>0</v>
      </c>
      <c r="AY670" s="11">
        <f t="shared" si="111"/>
        <v>657</v>
      </c>
      <c r="AZ670" s="11">
        <f t="shared" si="112"/>
        <v>0</v>
      </c>
      <c r="BA670" s="11">
        <v>657</v>
      </c>
      <c r="BB670" s="45" t="s">
        <v>1968</v>
      </c>
      <c r="BC670" s="45">
        <v>9</v>
      </c>
      <c r="BD670" s="46">
        <v>3.5000000000000001E-3</v>
      </c>
      <c r="BE670" s="38">
        <f t="shared" si="107"/>
        <v>0</v>
      </c>
      <c r="BF670" s="68">
        <f t="shared" si="113"/>
        <v>0</v>
      </c>
      <c r="BG670" s="44">
        <f>SUM(BF$14:BF670)</f>
        <v>9</v>
      </c>
      <c r="BH670" s="11">
        <f t="shared" si="114"/>
        <v>0</v>
      </c>
      <c r="BI670" s="11">
        <f t="shared" si="115"/>
        <v>657</v>
      </c>
      <c r="BT670" s="74">
        <v>626</v>
      </c>
      <c r="BU670" s="74" t="s">
        <v>962</v>
      </c>
      <c r="BV670" s="69" t="s">
        <v>2389</v>
      </c>
    </row>
    <row r="671" spans="1:74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AP671" s="68">
        <f t="shared" si="108"/>
        <v>0</v>
      </c>
      <c r="AQ671" s="68">
        <v>658</v>
      </c>
      <c r="AR671" s="41" t="s">
        <v>990</v>
      </c>
      <c r="AS671" s="42">
        <v>9</v>
      </c>
      <c r="AT671" s="43">
        <v>3.5000000000000001E-3</v>
      </c>
      <c r="AU671" s="38">
        <f t="shared" si="106"/>
        <v>0</v>
      </c>
      <c r="AV671" s="68">
        <f t="shared" si="109"/>
        <v>0</v>
      </c>
      <c r="AW671" s="44">
        <f>SUM(AV$14:AV671)</f>
        <v>0</v>
      </c>
      <c r="AX671" s="11">
        <f t="shared" si="110"/>
        <v>0</v>
      </c>
      <c r="AY671" s="11">
        <f t="shared" si="111"/>
        <v>658</v>
      </c>
      <c r="AZ671" s="11">
        <f t="shared" si="112"/>
        <v>0</v>
      </c>
      <c r="BA671" s="11">
        <v>658</v>
      </c>
      <c r="BB671" s="45" t="s">
        <v>1969</v>
      </c>
      <c r="BC671" s="45">
        <v>9</v>
      </c>
      <c r="BD671" s="46">
        <v>3.5000000000000001E-3</v>
      </c>
      <c r="BE671" s="38">
        <f t="shared" si="107"/>
        <v>0</v>
      </c>
      <c r="BF671" s="68">
        <f t="shared" si="113"/>
        <v>0</v>
      </c>
      <c r="BG671" s="44">
        <f>SUM(BF$14:BF671)</f>
        <v>9</v>
      </c>
      <c r="BH671" s="11">
        <f t="shared" si="114"/>
        <v>0</v>
      </c>
      <c r="BI671" s="11">
        <f t="shared" si="115"/>
        <v>658</v>
      </c>
      <c r="BT671" s="74">
        <v>627</v>
      </c>
      <c r="BU671" s="74" t="s">
        <v>218</v>
      </c>
      <c r="BV671" s="69" t="s">
        <v>2389</v>
      </c>
    </row>
    <row r="672" spans="1:74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AP672" s="68">
        <f t="shared" si="108"/>
        <v>0</v>
      </c>
      <c r="AQ672" s="68">
        <v>659</v>
      </c>
      <c r="AR672" s="41" t="s">
        <v>991</v>
      </c>
      <c r="AS672" s="42">
        <v>9</v>
      </c>
      <c r="AT672" s="43">
        <v>3.5000000000000001E-3</v>
      </c>
      <c r="AU672" s="38">
        <f t="shared" si="106"/>
        <v>0</v>
      </c>
      <c r="AV672" s="68">
        <f t="shared" si="109"/>
        <v>0</v>
      </c>
      <c r="AW672" s="44">
        <f>SUM(AV$14:AV672)</f>
        <v>0</v>
      </c>
      <c r="AX672" s="11">
        <f t="shared" si="110"/>
        <v>0</v>
      </c>
      <c r="AY672" s="11">
        <f t="shared" si="111"/>
        <v>659</v>
      </c>
      <c r="AZ672" s="11">
        <f t="shared" si="112"/>
        <v>0</v>
      </c>
      <c r="BA672" s="11">
        <v>659</v>
      </c>
      <c r="BB672" s="45" t="s">
        <v>1970</v>
      </c>
      <c r="BC672" s="45">
        <v>9</v>
      </c>
      <c r="BD672" s="46">
        <v>3.5000000000000001E-3</v>
      </c>
      <c r="BE672" s="38">
        <f t="shared" si="107"/>
        <v>0</v>
      </c>
      <c r="BF672" s="68">
        <f t="shared" si="113"/>
        <v>0</v>
      </c>
      <c r="BG672" s="44">
        <f>SUM(BF$14:BF672)</f>
        <v>9</v>
      </c>
      <c r="BH672" s="11">
        <f t="shared" si="114"/>
        <v>0</v>
      </c>
      <c r="BI672" s="11">
        <f t="shared" si="115"/>
        <v>659</v>
      </c>
      <c r="BT672" s="74">
        <v>628</v>
      </c>
      <c r="BU672" s="74" t="s">
        <v>219</v>
      </c>
      <c r="BV672" s="69" t="s">
        <v>2389</v>
      </c>
    </row>
    <row r="673" spans="1:74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AP673" s="68">
        <f t="shared" si="108"/>
        <v>0</v>
      </c>
      <c r="AQ673" s="68">
        <v>660</v>
      </c>
      <c r="AR673" s="41" t="s">
        <v>992</v>
      </c>
      <c r="AS673" s="42">
        <v>8</v>
      </c>
      <c r="AT673" s="43">
        <v>3.0000000000000001E-3</v>
      </c>
      <c r="AU673" s="38">
        <f t="shared" si="106"/>
        <v>0</v>
      </c>
      <c r="AV673" s="68">
        <f t="shared" si="109"/>
        <v>0</v>
      </c>
      <c r="AW673" s="44">
        <f>SUM(AV$14:AV673)</f>
        <v>0</v>
      </c>
      <c r="AX673" s="11">
        <f t="shared" si="110"/>
        <v>0</v>
      </c>
      <c r="AY673" s="11">
        <f t="shared" si="111"/>
        <v>660</v>
      </c>
      <c r="AZ673" s="11">
        <f t="shared" si="112"/>
        <v>0</v>
      </c>
      <c r="BA673" s="11">
        <v>660</v>
      </c>
      <c r="BB673" s="45" t="s">
        <v>1971</v>
      </c>
      <c r="BC673" s="45">
        <v>8</v>
      </c>
      <c r="BD673" s="46">
        <v>3.0000000000000001E-3</v>
      </c>
      <c r="BE673" s="38">
        <f t="shared" si="107"/>
        <v>0</v>
      </c>
      <c r="BF673" s="68">
        <f t="shared" si="113"/>
        <v>0</v>
      </c>
      <c r="BG673" s="44">
        <f>SUM(BF$14:BF673)</f>
        <v>9</v>
      </c>
      <c r="BH673" s="11">
        <f t="shared" si="114"/>
        <v>0</v>
      </c>
      <c r="BI673" s="11">
        <f t="shared" si="115"/>
        <v>660</v>
      </c>
      <c r="BT673" s="74">
        <v>629</v>
      </c>
      <c r="BU673" s="74" t="s">
        <v>963</v>
      </c>
      <c r="BV673" s="69" t="s">
        <v>2389</v>
      </c>
    </row>
    <row r="674" spans="1: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AP674" s="68">
        <f t="shared" si="108"/>
        <v>0</v>
      </c>
      <c r="AQ674" s="68">
        <v>661</v>
      </c>
      <c r="AR674" s="51" t="s">
        <v>993</v>
      </c>
      <c r="AS674" s="42">
        <v>2</v>
      </c>
      <c r="AT674" s="43">
        <v>5.0000000000000001E-4</v>
      </c>
      <c r="AU674" s="38">
        <f t="shared" si="106"/>
        <v>0</v>
      </c>
      <c r="AV674" s="68">
        <f t="shared" si="109"/>
        <v>0</v>
      </c>
      <c r="AW674" s="44">
        <f>SUM(AV$14:AV674)</f>
        <v>0</v>
      </c>
      <c r="AX674" s="11">
        <f t="shared" si="110"/>
        <v>0</v>
      </c>
      <c r="AY674" s="11">
        <f t="shared" si="111"/>
        <v>661</v>
      </c>
      <c r="AZ674" s="11">
        <f t="shared" si="112"/>
        <v>0</v>
      </c>
      <c r="BA674" s="11">
        <v>661</v>
      </c>
      <c r="BB674" s="52" t="s">
        <v>1972</v>
      </c>
      <c r="BC674" s="53">
        <v>2</v>
      </c>
      <c r="BD674" s="54">
        <v>5.0000000000000001E-4</v>
      </c>
      <c r="BE674" s="38">
        <f t="shared" si="107"/>
        <v>0</v>
      </c>
      <c r="BF674" s="68">
        <f t="shared" si="113"/>
        <v>0</v>
      </c>
      <c r="BG674" s="44">
        <f>SUM(BF$14:BF674)</f>
        <v>9</v>
      </c>
      <c r="BH674" s="11">
        <f t="shared" si="114"/>
        <v>0</v>
      </c>
      <c r="BI674" s="11">
        <f t="shared" si="115"/>
        <v>661</v>
      </c>
      <c r="BT674" s="74">
        <v>630</v>
      </c>
      <c r="BU674" s="74" t="s">
        <v>964</v>
      </c>
      <c r="BV674" s="69" t="s">
        <v>2389</v>
      </c>
    </row>
    <row r="675" spans="1:74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AP675" s="68">
        <f t="shared" si="108"/>
        <v>0</v>
      </c>
      <c r="AQ675" s="68">
        <v>662</v>
      </c>
      <c r="AR675" s="41" t="s">
        <v>994</v>
      </c>
      <c r="AS675" s="42">
        <v>3</v>
      </c>
      <c r="AT675" s="43">
        <v>8.0000000000000004E-4</v>
      </c>
      <c r="AU675" s="38">
        <f t="shared" si="106"/>
        <v>0</v>
      </c>
      <c r="AV675" s="68">
        <f t="shared" si="109"/>
        <v>0</v>
      </c>
      <c r="AW675" s="44">
        <f>SUM(AV$14:AV675)</f>
        <v>0</v>
      </c>
      <c r="AX675" s="11">
        <f t="shared" si="110"/>
        <v>0</v>
      </c>
      <c r="AY675" s="11">
        <f t="shared" si="111"/>
        <v>662</v>
      </c>
      <c r="AZ675" s="11">
        <f t="shared" si="112"/>
        <v>0</v>
      </c>
      <c r="BA675" s="11">
        <v>662</v>
      </c>
      <c r="BB675" s="55" t="s">
        <v>1973</v>
      </c>
      <c r="BC675" s="55">
        <v>3</v>
      </c>
      <c r="BD675" s="54">
        <v>8.0000000000000004E-4</v>
      </c>
      <c r="BE675" s="38">
        <f t="shared" si="107"/>
        <v>0</v>
      </c>
      <c r="BF675" s="68">
        <f t="shared" si="113"/>
        <v>0</v>
      </c>
      <c r="BG675" s="44">
        <f>SUM(BF$14:BF675)</f>
        <v>9</v>
      </c>
      <c r="BH675" s="11">
        <f t="shared" si="114"/>
        <v>0</v>
      </c>
      <c r="BI675" s="11">
        <f t="shared" si="115"/>
        <v>662</v>
      </c>
      <c r="BT675" s="74">
        <v>631</v>
      </c>
      <c r="BU675" s="74" t="s">
        <v>965</v>
      </c>
      <c r="BV675" s="69" t="s">
        <v>2389</v>
      </c>
    </row>
    <row r="676" spans="1:74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AP676" s="68">
        <f t="shared" si="108"/>
        <v>0</v>
      </c>
      <c r="AQ676" s="68">
        <v>663</v>
      </c>
      <c r="AR676" s="41" t="s">
        <v>995</v>
      </c>
      <c r="AS676" s="42">
        <v>4</v>
      </c>
      <c r="AT676" s="43">
        <v>1.1999999999999999E-3</v>
      </c>
      <c r="AU676" s="38">
        <f t="shared" si="106"/>
        <v>0</v>
      </c>
      <c r="AV676" s="68">
        <f t="shared" si="109"/>
        <v>0</v>
      </c>
      <c r="AW676" s="44">
        <f>SUM(AV$14:AV676)</f>
        <v>0</v>
      </c>
      <c r="AX676" s="11">
        <f t="shared" si="110"/>
        <v>0</v>
      </c>
      <c r="AY676" s="11">
        <f t="shared" si="111"/>
        <v>663</v>
      </c>
      <c r="AZ676" s="11">
        <f t="shared" si="112"/>
        <v>0</v>
      </c>
      <c r="BA676" s="11">
        <v>663</v>
      </c>
      <c r="BB676" s="55" t="s">
        <v>1974</v>
      </c>
      <c r="BC676" s="55">
        <v>4</v>
      </c>
      <c r="BD676" s="54">
        <v>1.1999999999999999E-3</v>
      </c>
      <c r="BE676" s="38">
        <f t="shared" si="107"/>
        <v>0</v>
      </c>
      <c r="BF676" s="68">
        <f t="shared" si="113"/>
        <v>0</v>
      </c>
      <c r="BG676" s="44">
        <f>SUM(BF$14:BF676)</f>
        <v>9</v>
      </c>
      <c r="BH676" s="11">
        <f t="shared" si="114"/>
        <v>0</v>
      </c>
      <c r="BI676" s="11">
        <f t="shared" si="115"/>
        <v>663</v>
      </c>
      <c r="BT676" s="74">
        <v>632</v>
      </c>
      <c r="BU676" s="74" t="s">
        <v>966</v>
      </c>
      <c r="BV676" s="69" t="s">
        <v>2389</v>
      </c>
    </row>
    <row r="677" spans="1:74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AP677" s="68">
        <f t="shared" si="108"/>
        <v>0</v>
      </c>
      <c r="AQ677" s="68">
        <v>664</v>
      </c>
      <c r="AR677" s="41" t="s">
        <v>996</v>
      </c>
      <c r="AS677" s="42">
        <v>4</v>
      </c>
      <c r="AT677" s="43">
        <v>1.1999999999999999E-3</v>
      </c>
      <c r="AU677" s="38">
        <f t="shared" si="106"/>
        <v>0</v>
      </c>
      <c r="AV677" s="68">
        <f t="shared" si="109"/>
        <v>0</v>
      </c>
      <c r="AW677" s="44">
        <f>SUM(AV$14:AV677)</f>
        <v>0</v>
      </c>
      <c r="AX677" s="11">
        <f t="shared" si="110"/>
        <v>0</v>
      </c>
      <c r="AY677" s="11">
        <f t="shared" si="111"/>
        <v>664</v>
      </c>
      <c r="AZ677" s="11">
        <f t="shared" si="112"/>
        <v>0</v>
      </c>
      <c r="BA677" s="11">
        <v>664</v>
      </c>
      <c r="BB677" s="55" t="s">
        <v>1975</v>
      </c>
      <c r="BC677" s="55">
        <v>4</v>
      </c>
      <c r="BD677" s="54">
        <v>1.1999999999999999E-3</v>
      </c>
      <c r="BE677" s="38">
        <f t="shared" si="107"/>
        <v>0</v>
      </c>
      <c r="BF677" s="68">
        <f t="shared" si="113"/>
        <v>0</v>
      </c>
      <c r="BG677" s="44">
        <f>SUM(BF$14:BF677)</f>
        <v>9</v>
      </c>
      <c r="BH677" s="11">
        <f t="shared" si="114"/>
        <v>0</v>
      </c>
      <c r="BI677" s="11">
        <f t="shared" si="115"/>
        <v>664</v>
      </c>
      <c r="BT677" s="74">
        <v>633</v>
      </c>
      <c r="BU677" s="74" t="s">
        <v>967</v>
      </c>
      <c r="BV677" s="69" t="s">
        <v>2389</v>
      </c>
    </row>
    <row r="678" spans="1:74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AP678" s="68">
        <f t="shared" si="108"/>
        <v>0</v>
      </c>
      <c r="AQ678" s="68">
        <v>665</v>
      </c>
      <c r="AR678" s="41" t="s">
        <v>997</v>
      </c>
      <c r="AS678" s="42">
        <v>6</v>
      </c>
      <c r="AT678" s="43">
        <v>2E-3</v>
      </c>
      <c r="AU678" s="38">
        <f t="shared" si="106"/>
        <v>0</v>
      </c>
      <c r="AV678" s="68">
        <f t="shared" si="109"/>
        <v>0</v>
      </c>
      <c r="AW678" s="44">
        <f>SUM(AV$14:AV678)</f>
        <v>0</v>
      </c>
      <c r="AX678" s="11">
        <f t="shared" si="110"/>
        <v>0</v>
      </c>
      <c r="AY678" s="11">
        <f t="shared" si="111"/>
        <v>665</v>
      </c>
      <c r="AZ678" s="11">
        <f t="shared" si="112"/>
        <v>0</v>
      </c>
      <c r="BA678" s="11">
        <v>665</v>
      </c>
      <c r="BB678" s="55" t="s">
        <v>1976</v>
      </c>
      <c r="BC678" s="55">
        <v>6</v>
      </c>
      <c r="BD678" s="54">
        <v>2E-3</v>
      </c>
      <c r="BE678" s="38">
        <f t="shared" si="107"/>
        <v>0</v>
      </c>
      <c r="BF678" s="68">
        <f t="shared" si="113"/>
        <v>0</v>
      </c>
      <c r="BG678" s="44">
        <f>SUM(BF$14:BF678)</f>
        <v>9</v>
      </c>
      <c r="BH678" s="11">
        <f t="shared" si="114"/>
        <v>0</v>
      </c>
      <c r="BI678" s="11">
        <f t="shared" si="115"/>
        <v>665</v>
      </c>
      <c r="BT678" s="74">
        <v>634</v>
      </c>
      <c r="BU678" s="74" t="s">
        <v>968</v>
      </c>
      <c r="BV678" s="69" t="s">
        <v>2389</v>
      </c>
    </row>
    <row r="679" spans="1:74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AP679" s="68">
        <f t="shared" si="108"/>
        <v>0</v>
      </c>
      <c r="AQ679" s="68">
        <v>666</v>
      </c>
      <c r="AR679" s="41" t="s">
        <v>998</v>
      </c>
      <c r="AS679" s="42">
        <v>7</v>
      </c>
      <c r="AT679" s="43">
        <v>2.5000000000000001E-3</v>
      </c>
      <c r="AU679" s="38">
        <f t="shared" si="106"/>
        <v>0</v>
      </c>
      <c r="AV679" s="68">
        <f t="shared" si="109"/>
        <v>0</v>
      </c>
      <c r="AW679" s="44">
        <f>SUM(AV$14:AV679)</f>
        <v>0</v>
      </c>
      <c r="AX679" s="11">
        <f t="shared" si="110"/>
        <v>0</v>
      </c>
      <c r="AY679" s="11">
        <f t="shared" si="111"/>
        <v>666</v>
      </c>
      <c r="AZ679" s="11">
        <f t="shared" si="112"/>
        <v>0</v>
      </c>
      <c r="BA679" s="11">
        <v>666</v>
      </c>
      <c r="BB679" s="53" t="s">
        <v>1977</v>
      </c>
      <c r="BC679" s="53">
        <v>7</v>
      </c>
      <c r="BD679" s="54">
        <v>2.5000000000000001E-3</v>
      </c>
      <c r="BE679" s="38">
        <f t="shared" si="107"/>
        <v>0</v>
      </c>
      <c r="BF679" s="68">
        <f t="shared" si="113"/>
        <v>0</v>
      </c>
      <c r="BG679" s="44">
        <f>SUM(BF$14:BF679)</f>
        <v>9</v>
      </c>
      <c r="BH679" s="11">
        <f t="shared" si="114"/>
        <v>0</v>
      </c>
      <c r="BI679" s="11">
        <f t="shared" si="115"/>
        <v>666</v>
      </c>
      <c r="BT679" s="74">
        <v>635</v>
      </c>
      <c r="BU679" s="74" t="s">
        <v>220</v>
      </c>
      <c r="BV679" s="69" t="s">
        <v>2389</v>
      </c>
    </row>
    <row r="680" spans="1:74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AP680" s="68">
        <f t="shared" si="108"/>
        <v>0</v>
      </c>
      <c r="AQ680" s="68">
        <v>667</v>
      </c>
      <c r="AR680" s="41" t="s">
        <v>999</v>
      </c>
      <c r="AS680" s="42">
        <v>8</v>
      </c>
      <c r="AT680" s="43">
        <v>3.0000000000000001E-3</v>
      </c>
      <c r="AU680" s="38">
        <f t="shared" si="106"/>
        <v>0</v>
      </c>
      <c r="AV680" s="68">
        <f t="shared" si="109"/>
        <v>0</v>
      </c>
      <c r="AW680" s="44">
        <f>SUM(AV$14:AV680)</f>
        <v>0</v>
      </c>
      <c r="AX680" s="11">
        <f t="shared" si="110"/>
        <v>0</v>
      </c>
      <c r="AY680" s="11">
        <f t="shared" si="111"/>
        <v>667</v>
      </c>
      <c r="AZ680" s="11">
        <f t="shared" si="112"/>
        <v>0</v>
      </c>
      <c r="BA680" s="11">
        <v>667</v>
      </c>
      <c r="BB680" s="56" t="s">
        <v>1978</v>
      </c>
      <c r="BC680" s="53">
        <v>8</v>
      </c>
      <c r="BD680" s="54">
        <v>3.0000000000000001E-3</v>
      </c>
      <c r="BE680" s="38">
        <f t="shared" si="107"/>
        <v>0</v>
      </c>
      <c r="BF680" s="68">
        <f t="shared" si="113"/>
        <v>0</v>
      </c>
      <c r="BG680" s="44">
        <f>SUM(BF$14:BF680)</f>
        <v>9</v>
      </c>
      <c r="BH680" s="11">
        <f t="shared" si="114"/>
        <v>0</v>
      </c>
      <c r="BI680" s="11">
        <f t="shared" si="115"/>
        <v>667</v>
      </c>
      <c r="BT680" s="74">
        <v>636</v>
      </c>
      <c r="BU680" s="74" t="s">
        <v>969</v>
      </c>
      <c r="BV680" s="69" t="s">
        <v>2389</v>
      </c>
    </row>
    <row r="681" spans="1:74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AP681" s="68">
        <f t="shared" si="108"/>
        <v>0</v>
      </c>
      <c r="AQ681" s="68">
        <v>668</v>
      </c>
      <c r="AR681" s="41" t="s">
        <v>1000</v>
      </c>
      <c r="AS681" s="42">
        <v>7</v>
      </c>
      <c r="AT681" s="43">
        <v>2.5000000000000001E-3</v>
      </c>
      <c r="AU681" s="38">
        <f t="shared" si="106"/>
        <v>0</v>
      </c>
      <c r="AV681" s="68">
        <f t="shared" si="109"/>
        <v>0</v>
      </c>
      <c r="AW681" s="44">
        <f>SUM(AV$14:AV681)</f>
        <v>0</v>
      </c>
      <c r="AX681" s="11">
        <f t="shared" si="110"/>
        <v>0</v>
      </c>
      <c r="AY681" s="11">
        <f t="shared" si="111"/>
        <v>668</v>
      </c>
      <c r="AZ681" s="11">
        <f t="shared" si="112"/>
        <v>0</v>
      </c>
      <c r="BA681" s="11">
        <v>668</v>
      </c>
      <c r="BB681" s="55" t="s">
        <v>1979</v>
      </c>
      <c r="BC681" s="55">
        <v>7</v>
      </c>
      <c r="BD681" s="54">
        <v>2.5000000000000001E-3</v>
      </c>
      <c r="BE681" s="38">
        <f t="shared" si="107"/>
        <v>0</v>
      </c>
      <c r="BF681" s="68">
        <f t="shared" si="113"/>
        <v>0</v>
      </c>
      <c r="BG681" s="44">
        <f>SUM(BF$14:BF681)</f>
        <v>9</v>
      </c>
      <c r="BH681" s="11">
        <f t="shared" si="114"/>
        <v>0</v>
      </c>
      <c r="BI681" s="11">
        <f t="shared" si="115"/>
        <v>668</v>
      </c>
      <c r="BT681" s="74">
        <v>637</v>
      </c>
      <c r="BU681" s="74" t="s">
        <v>970</v>
      </c>
      <c r="BV681" s="69" t="s">
        <v>2389</v>
      </c>
    </row>
    <row r="682" spans="1:74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AP682" s="68">
        <f t="shared" si="108"/>
        <v>0</v>
      </c>
      <c r="AQ682" s="68">
        <v>669</v>
      </c>
      <c r="AR682" s="41" t="s">
        <v>1001</v>
      </c>
      <c r="AS682" s="42">
        <v>7</v>
      </c>
      <c r="AT682" s="43">
        <v>2.5000000000000001E-3</v>
      </c>
      <c r="AU682" s="38">
        <f t="shared" si="106"/>
        <v>0</v>
      </c>
      <c r="AV682" s="68">
        <f t="shared" si="109"/>
        <v>0</v>
      </c>
      <c r="AW682" s="44">
        <f>SUM(AV$14:AV682)</f>
        <v>0</v>
      </c>
      <c r="AX682" s="11">
        <f t="shared" si="110"/>
        <v>0</v>
      </c>
      <c r="AY682" s="11">
        <f t="shared" si="111"/>
        <v>669</v>
      </c>
      <c r="AZ682" s="11">
        <f t="shared" si="112"/>
        <v>0</v>
      </c>
      <c r="BA682" s="11">
        <v>669</v>
      </c>
      <c r="BB682" s="55" t="s">
        <v>1980</v>
      </c>
      <c r="BC682" s="55">
        <v>7</v>
      </c>
      <c r="BD682" s="54">
        <v>2.5000000000000001E-3</v>
      </c>
      <c r="BE682" s="38">
        <f t="shared" si="107"/>
        <v>0</v>
      </c>
      <c r="BF682" s="68">
        <f t="shared" si="113"/>
        <v>0</v>
      </c>
      <c r="BG682" s="44">
        <f>SUM(BF$14:BF682)</f>
        <v>9</v>
      </c>
      <c r="BH682" s="11">
        <f t="shared" si="114"/>
        <v>0</v>
      </c>
      <c r="BI682" s="11">
        <f t="shared" si="115"/>
        <v>669</v>
      </c>
      <c r="BT682" s="74">
        <v>638</v>
      </c>
      <c r="BU682" s="74" t="s">
        <v>971</v>
      </c>
      <c r="BV682" s="69" t="s">
        <v>2389</v>
      </c>
    </row>
    <row r="683" spans="1:74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AP683" s="68">
        <f t="shared" si="108"/>
        <v>0</v>
      </c>
      <c r="AQ683" s="68">
        <v>670</v>
      </c>
      <c r="AR683" s="41" t="s">
        <v>1002</v>
      </c>
      <c r="AS683" s="42">
        <v>4</v>
      </c>
      <c r="AT683" s="43">
        <v>1.1999999999999999E-3</v>
      </c>
      <c r="AU683" s="38">
        <f t="shared" si="106"/>
        <v>0</v>
      </c>
      <c r="AV683" s="68">
        <f t="shared" si="109"/>
        <v>0</v>
      </c>
      <c r="AW683" s="44">
        <f>SUM(AV$14:AV683)</f>
        <v>0</v>
      </c>
      <c r="AX683" s="11">
        <f t="shared" si="110"/>
        <v>0</v>
      </c>
      <c r="AY683" s="11">
        <f t="shared" si="111"/>
        <v>670</v>
      </c>
      <c r="AZ683" s="11">
        <f t="shared" si="112"/>
        <v>0</v>
      </c>
      <c r="BA683" s="11">
        <v>670</v>
      </c>
      <c r="BB683" s="55" t="s">
        <v>1981</v>
      </c>
      <c r="BC683" s="55">
        <v>4</v>
      </c>
      <c r="BD683" s="54">
        <v>1.1999999999999999E-3</v>
      </c>
      <c r="BE683" s="38">
        <f t="shared" si="107"/>
        <v>0</v>
      </c>
      <c r="BF683" s="68">
        <f t="shared" si="113"/>
        <v>0</v>
      </c>
      <c r="BG683" s="44">
        <f>SUM(BF$14:BF683)</f>
        <v>9</v>
      </c>
      <c r="BH683" s="11">
        <f t="shared" si="114"/>
        <v>0</v>
      </c>
      <c r="BI683" s="11">
        <f t="shared" si="115"/>
        <v>670</v>
      </c>
      <c r="BT683" s="74">
        <v>639</v>
      </c>
      <c r="BU683" s="74" t="s">
        <v>972</v>
      </c>
      <c r="BV683" s="69" t="s">
        <v>2389</v>
      </c>
    </row>
    <row r="684" spans="1:7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AP684" s="68">
        <f t="shared" si="108"/>
        <v>0</v>
      </c>
      <c r="AQ684" s="68">
        <v>671</v>
      </c>
      <c r="AR684" s="41" t="s">
        <v>1003</v>
      </c>
      <c r="AS684" s="42">
        <v>4</v>
      </c>
      <c r="AT684" s="43">
        <v>1.1999999999999999E-3</v>
      </c>
      <c r="AU684" s="38">
        <f t="shared" si="106"/>
        <v>0</v>
      </c>
      <c r="AV684" s="68">
        <f t="shared" si="109"/>
        <v>0</v>
      </c>
      <c r="AW684" s="44">
        <f>SUM(AV$14:AV684)</f>
        <v>0</v>
      </c>
      <c r="AX684" s="11">
        <f t="shared" si="110"/>
        <v>0</v>
      </c>
      <c r="AY684" s="11">
        <f t="shared" si="111"/>
        <v>671</v>
      </c>
      <c r="AZ684" s="11">
        <f t="shared" si="112"/>
        <v>0</v>
      </c>
      <c r="BA684" s="11">
        <v>671</v>
      </c>
      <c r="BB684" s="55" t="s">
        <v>1982</v>
      </c>
      <c r="BC684" s="55">
        <v>4</v>
      </c>
      <c r="BD684" s="54">
        <v>1.1999999999999999E-3</v>
      </c>
      <c r="BE684" s="38">
        <f t="shared" si="107"/>
        <v>0</v>
      </c>
      <c r="BF684" s="68">
        <f t="shared" si="113"/>
        <v>0</v>
      </c>
      <c r="BG684" s="44">
        <f>SUM(BF$14:BF684)</f>
        <v>9</v>
      </c>
      <c r="BH684" s="11">
        <f t="shared" si="114"/>
        <v>0</v>
      </c>
      <c r="BI684" s="11">
        <f t="shared" si="115"/>
        <v>671</v>
      </c>
      <c r="BT684" s="74">
        <v>640</v>
      </c>
      <c r="BU684" s="74" t="s">
        <v>973</v>
      </c>
      <c r="BV684" s="69" t="s">
        <v>2389</v>
      </c>
    </row>
    <row r="685" spans="1:74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AP685" s="68">
        <f t="shared" si="108"/>
        <v>0</v>
      </c>
      <c r="AQ685" s="68">
        <v>672</v>
      </c>
      <c r="AR685" s="41" t="s">
        <v>1004</v>
      </c>
      <c r="AS685" s="42">
        <v>4</v>
      </c>
      <c r="AT685" s="43">
        <v>1.1999999999999999E-3</v>
      </c>
      <c r="AU685" s="38">
        <f t="shared" si="106"/>
        <v>0</v>
      </c>
      <c r="AV685" s="68">
        <f t="shared" si="109"/>
        <v>0</v>
      </c>
      <c r="AW685" s="44">
        <f>SUM(AV$14:AV685)</f>
        <v>0</v>
      </c>
      <c r="AX685" s="11">
        <f t="shared" si="110"/>
        <v>0</v>
      </c>
      <c r="AY685" s="11">
        <f t="shared" si="111"/>
        <v>672</v>
      </c>
      <c r="AZ685" s="11">
        <f t="shared" si="112"/>
        <v>0</v>
      </c>
      <c r="BA685" s="11">
        <v>672</v>
      </c>
      <c r="BB685" s="55" t="s">
        <v>1983</v>
      </c>
      <c r="BC685" s="55">
        <v>4</v>
      </c>
      <c r="BD685" s="54">
        <v>1.1999999999999999E-3</v>
      </c>
      <c r="BE685" s="38">
        <f t="shared" si="107"/>
        <v>0</v>
      </c>
      <c r="BF685" s="68">
        <f t="shared" si="113"/>
        <v>0</v>
      </c>
      <c r="BG685" s="44">
        <f>SUM(BF$14:BF685)</f>
        <v>9</v>
      </c>
      <c r="BH685" s="11">
        <f t="shared" si="114"/>
        <v>0</v>
      </c>
      <c r="BI685" s="11">
        <f t="shared" si="115"/>
        <v>672</v>
      </c>
      <c r="BT685" s="74">
        <v>641</v>
      </c>
      <c r="BU685" s="74" t="s">
        <v>221</v>
      </c>
      <c r="BV685" s="69" t="s">
        <v>2389</v>
      </c>
    </row>
    <row r="686" spans="1:74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AP686" s="68">
        <f t="shared" si="108"/>
        <v>0</v>
      </c>
      <c r="AQ686" s="68">
        <v>673</v>
      </c>
      <c r="AR686" s="41" t="s">
        <v>1005</v>
      </c>
      <c r="AS686" s="42">
        <v>5</v>
      </c>
      <c r="AT686" s="43">
        <v>1.6000000000000001E-3</v>
      </c>
      <c r="AU686" s="38">
        <f t="shared" si="106"/>
        <v>0</v>
      </c>
      <c r="AV686" s="68">
        <f t="shared" si="109"/>
        <v>0</v>
      </c>
      <c r="AW686" s="44">
        <f>SUM(AV$14:AV686)</f>
        <v>0</v>
      </c>
      <c r="AX686" s="11">
        <f t="shared" si="110"/>
        <v>0</v>
      </c>
      <c r="AY686" s="11">
        <f t="shared" si="111"/>
        <v>673</v>
      </c>
      <c r="AZ686" s="11">
        <f t="shared" si="112"/>
        <v>0</v>
      </c>
      <c r="BA686" s="11">
        <v>673</v>
      </c>
      <c r="BB686" s="55" t="s">
        <v>1984</v>
      </c>
      <c r="BC686" s="55">
        <v>5</v>
      </c>
      <c r="BD686" s="54">
        <v>1.6000000000000001E-3</v>
      </c>
      <c r="BE686" s="38">
        <f t="shared" si="107"/>
        <v>0</v>
      </c>
      <c r="BF686" s="68">
        <f t="shared" si="113"/>
        <v>0</v>
      </c>
      <c r="BG686" s="44">
        <f>SUM(BF$14:BF686)</f>
        <v>9</v>
      </c>
      <c r="BH686" s="11">
        <f t="shared" si="114"/>
        <v>0</v>
      </c>
      <c r="BI686" s="11">
        <f t="shared" si="115"/>
        <v>673</v>
      </c>
      <c r="BT686" s="74">
        <v>642</v>
      </c>
      <c r="BU686" s="74" t="s">
        <v>974</v>
      </c>
      <c r="BV686" s="69" t="s">
        <v>2389</v>
      </c>
    </row>
    <row r="687" spans="1:74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AP687" s="68">
        <f t="shared" si="108"/>
        <v>0</v>
      </c>
      <c r="AQ687" s="68">
        <v>674</v>
      </c>
      <c r="AR687" s="41" t="s">
        <v>1006</v>
      </c>
      <c r="AS687" s="42">
        <v>4</v>
      </c>
      <c r="AT687" s="43">
        <v>1.1999999999999999E-3</v>
      </c>
      <c r="AU687" s="38">
        <f t="shared" si="106"/>
        <v>0</v>
      </c>
      <c r="AV687" s="68">
        <f t="shared" si="109"/>
        <v>0</v>
      </c>
      <c r="AW687" s="44">
        <f>SUM(AV$14:AV687)</f>
        <v>0</v>
      </c>
      <c r="AX687" s="11">
        <f t="shared" si="110"/>
        <v>0</v>
      </c>
      <c r="AY687" s="11">
        <f t="shared" si="111"/>
        <v>674</v>
      </c>
      <c r="AZ687" s="11">
        <f t="shared" si="112"/>
        <v>0</v>
      </c>
      <c r="BA687" s="11">
        <v>674</v>
      </c>
      <c r="BB687" s="55" t="s">
        <v>1985</v>
      </c>
      <c r="BC687" s="55">
        <v>4</v>
      </c>
      <c r="BD687" s="54">
        <v>1.1999999999999999E-3</v>
      </c>
      <c r="BE687" s="38">
        <f t="shared" si="107"/>
        <v>0</v>
      </c>
      <c r="BF687" s="68">
        <f t="shared" si="113"/>
        <v>0</v>
      </c>
      <c r="BG687" s="44">
        <f>SUM(BF$14:BF687)</f>
        <v>9</v>
      </c>
      <c r="BH687" s="11">
        <f t="shared" si="114"/>
        <v>0</v>
      </c>
      <c r="BI687" s="11">
        <f t="shared" si="115"/>
        <v>674</v>
      </c>
      <c r="BT687" s="74">
        <v>643</v>
      </c>
      <c r="BU687" s="74" t="s">
        <v>975</v>
      </c>
      <c r="BV687" s="69" t="s">
        <v>2389</v>
      </c>
    </row>
    <row r="688" spans="1:74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AP688" s="68">
        <f t="shared" si="108"/>
        <v>0</v>
      </c>
      <c r="AQ688" s="68">
        <v>675</v>
      </c>
      <c r="AR688" s="41" t="s">
        <v>308</v>
      </c>
      <c r="AS688" s="42">
        <v>3</v>
      </c>
      <c r="AT688" s="43">
        <v>8.0000000000000004E-4</v>
      </c>
      <c r="AU688" s="38">
        <f t="shared" si="106"/>
        <v>0</v>
      </c>
      <c r="AV688" s="68">
        <f t="shared" si="109"/>
        <v>0</v>
      </c>
      <c r="AW688" s="44">
        <f>SUM(AV$14:AV688)</f>
        <v>0</v>
      </c>
      <c r="AX688" s="11">
        <f t="shared" si="110"/>
        <v>0</v>
      </c>
      <c r="AY688" s="11">
        <f t="shared" si="111"/>
        <v>675</v>
      </c>
      <c r="AZ688" s="11">
        <f t="shared" si="112"/>
        <v>0</v>
      </c>
      <c r="BA688" s="11">
        <v>675</v>
      </c>
      <c r="BB688" s="55" t="s">
        <v>1986</v>
      </c>
      <c r="BC688" s="55">
        <v>3</v>
      </c>
      <c r="BD688" s="54">
        <v>8.0000000000000004E-4</v>
      </c>
      <c r="BE688" s="38">
        <f t="shared" si="107"/>
        <v>0</v>
      </c>
      <c r="BF688" s="68">
        <f t="shared" si="113"/>
        <v>0</v>
      </c>
      <c r="BG688" s="44">
        <f>SUM(BF$14:BF688)</f>
        <v>9</v>
      </c>
      <c r="BH688" s="11">
        <f t="shared" si="114"/>
        <v>0</v>
      </c>
      <c r="BI688" s="11">
        <f t="shared" si="115"/>
        <v>675</v>
      </c>
      <c r="BT688" s="74">
        <v>644</v>
      </c>
      <c r="BU688" s="74" t="s">
        <v>976</v>
      </c>
      <c r="BV688" s="69" t="s">
        <v>2389</v>
      </c>
    </row>
    <row r="689" spans="1:74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AP689" s="68">
        <f t="shared" si="108"/>
        <v>0</v>
      </c>
      <c r="AQ689" s="68">
        <v>676</v>
      </c>
      <c r="AR689" s="41" t="s">
        <v>1007</v>
      </c>
      <c r="AS689" s="42">
        <v>3</v>
      </c>
      <c r="AT689" s="43">
        <v>8.0000000000000004E-4</v>
      </c>
      <c r="AU689" s="38">
        <f t="shared" si="106"/>
        <v>0</v>
      </c>
      <c r="AV689" s="68">
        <f t="shared" si="109"/>
        <v>0</v>
      </c>
      <c r="AW689" s="44">
        <f>SUM(AV$14:AV689)</f>
        <v>0</v>
      </c>
      <c r="AX689" s="11">
        <f t="shared" si="110"/>
        <v>0</v>
      </c>
      <c r="AY689" s="11">
        <f t="shared" si="111"/>
        <v>676</v>
      </c>
      <c r="AZ689" s="11">
        <f t="shared" si="112"/>
        <v>0</v>
      </c>
      <c r="BA689" s="11">
        <v>676</v>
      </c>
      <c r="BB689" s="55" t="s">
        <v>1987</v>
      </c>
      <c r="BC689" s="55">
        <v>3</v>
      </c>
      <c r="BD689" s="54">
        <v>8.0000000000000004E-4</v>
      </c>
      <c r="BE689" s="38">
        <f t="shared" si="107"/>
        <v>0</v>
      </c>
      <c r="BF689" s="68">
        <f t="shared" si="113"/>
        <v>0</v>
      </c>
      <c r="BG689" s="44">
        <f>SUM(BF$14:BF689)</f>
        <v>9</v>
      </c>
      <c r="BH689" s="11">
        <f t="shared" si="114"/>
        <v>0</v>
      </c>
      <c r="BI689" s="11">
        <f t="shared" si="115"/>
        <v>676</v>
      </c>
      <c r="BT689" s="74">
        <v>645</v>
      </c>
      <c r="BU689" s="74" t="s">
        <v>977</v>
      </c>
      <c r="BV689" s="69" t="s">
        <v>2389</v>
      </c>
    </row>
    <row r="690" spans="1:74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AP690" s="68">
        <f t="shared" si="108"/>
        <v>0</v>
      </c>
      <c r="AQ690" s="68">
        <v>677</v>
      </c>
      <c r="AR690" s="41" t="s">
        <v>1008</v>
      </c>
      <c r="AS690" s="42">
        <v>4</v>
      </c>
      <c r="AT690" s="43">
        <v>1.1999999999999999E-3</v>
      </c>
      <c r="AU690" s="38">
        <f t="shared" si="106"/>
        <v>0</v>
      </c>
      <c r="AV690" s="68">
        <f t="shared" si="109"/>
        <v>0</v>
      </c>
      <c r="AW690" s="44">
        <f>SUM(AV$14:AV690)</f>
        <v>0</v>
      </c>
      <c r="AX690" s="11">
        <f t="shared" si="110"/>
        <v>0</v>
      </c>
      <c r="AY690" s="11">
        <f t="shared" si="111"/>
        <v>677</v>
      </c>
      <c r="AZ690" s="11">
        <f t="shared" si="112"/>
        <v>0</v>
      </c>
      <c r="BA690" s="11">
        <v>677</v>
      </c>
      <c r="BB690" s="55" t="s">
        <v>1988</v>
      </c>
      <c r="BC690" s="55">
        <v>4</v>
      </c>
      <c r="BD690" s="54">
        <v>1.1999999999999999E-3</v>
      </c>
      <c r="BE690" s="38">
        <f t="shared" si="107"/>
        <v>0</v>
      </c>
      <c r="BF690" s="68">
        <f t="shared" si="113"/>
        <v>0</v>
      </c>
      <c r="BG690" s="44">
        <f>SUM(BF$14:BF690)</f>
        <v>9</v>
      </c>
      <c r="BH690" s="11">
        <f t="shared" si="114"/>
        <v>0</v>
      </c>
      <c r="BI690" s="11">
        <f t="shared" si="115"/>
        <v>677</v>
      </c>
      <c r="BT690" s="74">
        <v>646</v>
      </c>
      <c r="BU690" s="74" t="s">
        <v>978</v>
      </c>
      <c r="BV690" s="69" t="s">
        <v>2389</v>
      </c>
    </row>
    <row r="691" spans="1:74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AP691" s="68">
        <f t="shared" si="108"/>
        <v>0</v>
      </c>
      <c r="AQ691" s="68">
        <v>678</v>
      </c>
      <c r="AR691" s="41" t="s">
        <v>1009</v>
      </c>
      <c r="AS691" s="42">
        <v>4</v>
      </c>
      <c r="AT691" s="43">
        <v>1.1999999999999999E-3</v>
      </c>
      <c r="AU691" s="38">
        <f t="shared" si="106"/>
        <v>0</v>
      </c>
      <c r="AV691" s="68">
        <f t="shared" si="109"/>
        <v>0</v>
      </c>
      <c r="AW691" s="44">
        <f>SUM(AV$14:AV691)</f>
        <v>0</v>
      </c>
      <c r="AX691" s="11">
        <f t="shared" si="110"/>
        <v>0</v>
      </c>
      <c r="AY691" s="11">
        <f t="shared" si="111"/>
        <v>678</v>
      </c>
      <c r="AZ691" s="11">
        <f t="shared" si="112"/>
        <v>0</v>
      </c>
      <c r="BA691" s="11">
        <v>678</v>
      </c>
      <c r="BB691" s="55" t="s">
        <v>1989</v>
      </c>
      <c r="BC691" s="55">
        <v>4</v>
      </c>
      <c r="BD691" s="54">
        <v>1.1999999999999999E-3</v>
      </c>
      <c r="BE691" s="38">
        <f t="shared" si="107"/>
        <v>0</v>
      </c>
      <c r="BF691" s="68">
        <f t="shared" si="113"/>
        <v>0</v>
      </c>
      <c r="BG691" s="44">
        <f>SUM(BF$14:BF691)</f>
        <v>9</v>
      </c>
      <c r="BH691" s="11">
        <f t="shared" si="114"/>
        <v>0</v>
      </c>
      <c r="BI691" s="11">
        <f t="shared" si="115"/>
        <v>678</v>
      </c>
      <c r="BT691" s="74">
        <v>647</v>
      </c>
      <c r="BU691" s="74" t="s">
        <v>979</v>
      </c>
      <c r="BV691" s="69" t="s">
        <v>2389</v>
      </c>
    </row>
    <row r="692" spans="1:74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AP692" s="68">
        <f t="shared" si="108"/>
        <v>0</v>
      </c>
      <c r="AQ692" s="68">
        <v>679</v>
      </c>
      <c r="AR692" s="41" t="s">
        <v>1010</v>
      </c>
      <c r="AS692" s="42">
        <v>3</v>
      </c>
      <c r="AT692" s="43">
        <v>8.0000000000000004E-4</v>
      </c>
      <c r="AU692" s="38">
        <f t="shared" si="106"/>
        <v>0</v>
      </c>
      <c r="AV692" s="68">
        <f t="shared" si="109"/>
        <v>0</v>
      </c>
      <c r="AW692" s="44">
        <f>SUM(AV$14:AV692)</f>
        <v>0</v>
      </c>
      <c r="AX692" s="11">
        <f t="shared" si="110"/>
        <v>0</v>
      </c>
      <c r="AY692" s="11">
        <f t="shared" si="111"/>
        <v>679</v>
      </c>
      <c r="AZ692" s="11">
        <f t="shared" si="112"/>
        <v>0</v>
      </c>
      <c r="BA692" s="11">
        <v>679</v>
      </c>
      <c r="BB692" s="55" t="s">
        <v>1990</v>
      </c>
      <c r="BC692" s="55">
        <v>3</v>
      </c>
      <c r="BD692" s="54">
        <v>8.0000000000000004E-4</v>
      </c>
      <c r="BE692" s="38">
        <f t="shared" si="107"/>
        <v>0</v>
      </c>
      <c r="BF692" s="68">
        <f t="shared" si="113"/>
        <v>0</v>
      </c>
      <c r="BG692" s="44">
        <f>SUM(BF$14:BF692)</f>
        <v>9</v>
      </c>
      <c r="BH692" s="11">
        <f t="shared" si="114"/>
        <v>0</v>
      </c>
      <c r="BI692" s="11">
        <f t="shared" si="115"/>
        <v>679</v>
      </c>
      <c r="BT692" s="74">
        <v>648</v>
      </c>
      <c r="BU692" s="74" t="s">
        <v>980</v>
      </c>
      <c r="BV692" s="69" t="s">
        <v>2389</v>
      </c>
    </row>
    <row r="693" spans="1:74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AP693" s="68">
        <f t="shared" si="108"/>
        <v>0</v>
      </c>
      <c r="AQ693" s="68">
        <v>680</v>
      </c>
      <c r="AR693" s="41" t="s">
        <v>1011</v>
      </c>
      <c r="AS693" s="42">
        <v>3</v>
      </c>
      <c r="AT693" s="43">
        <v>8.0000000000000004E-4</v>
      </c>
      <c r="AU693" s="38">
        <f t="shared" si="106"/>
        <v>0</v>
      </c>
      <c r="AV693" s="68">
        <f t="shared" si="109"/>
        <v>0</v>
      </c>
      <c r="AW693" s="44">
        <f>SUM(AV$14:AV693)</f>
        <v>0</v>
      </c>
      <c r="AX693" s="11">
        <f t="shared" si="110"/>
        <v>0</v>
      </c>
      <c r="AY693" s="11">
        <f t="shared" si="111"/>
        <v>680</v>
      </c>
      <c r="AZ693" s="11">
        <f t="shared" si="112"/>
        <v>0</v>
      </c>
      <c r="BA693" s="11">
        <v>680</v>
      </c>
      <c r="BB693" s="55" t="s">
        <v>1991</v>
      </c>
      <c r="BC693" s="55">
        <v>3</v>
      </c>
      <c r="BD693" s="54">
        <v>8.0000000000000004E-4</v>
      </c>
      <c r="BE693" s="38">
        <f t="shared" si="107"/>
        <v>0</v>
      </c>
      <c r="BF693" s="68">
        <f t="shared" si="113"/>
        <v>0</v>
      </c>
      <c r="BG693" s="44">
        <f>SUM(BF$14:BF693)</f>
        <v>9</v>
      </c>
      <c r="BH693" s="11">
        <f t="shared" si="114"/>
        <v>0</v>
      </c>
      <c r="BI693" s="11">
        <f t="shared" si="115"/>
        <v>680</v>
      </c>
      <c r="BT693" s="74">
        <v>649</v>
      </c>
      <c r="BU693" s="74" t="s">
        <v>981</v>
      </c>
      <c r="BV693" s="69" t="s">
        <v>2389</v>
      </c>
    </row>
    <row r="694" spans="1:7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AP694" s="68">
        <f t="shared" si="108"/>
        <v>0</v>
      </c>
      <c r="AQ694" s="68">
        <v>681</v>
      </c>
      <c r="AR694" s="41" t="s">
        <v>1012</v>
      </c>
      <c r="AS694" s="42">
        <v>7</v>
      </c>
      <c r="AT694" s="43">
        <v>2.5000000000000001E-3</v>
      </c>
      <c r="AU694" s="38">
        <f t="shared" si="106"/>
        <v>0</v>
      </c>
      <c r="AV694" s="68">
        <f t="shared" si="109"/>
        <v>0</v>
      </c>
      <c r="AW694" s="44">
        <f>SUM(AV$14:AV694)</f>
        <v>0</v>
      </c>
      <c r="AX694" s="11">
        <f t="shared" si="110"/>
        <v>0</v>
      </c>
      <c r="AY694" s="11">
        <f t="shared" si="111"/>
        <v>681</v>
      </c>
      <c r="AZ694" s="11">
        <f t="shared" si="112"/>
        <v>0</v>
      </c>
      <c r="BA694" s="11">
        <v>681</v>
      </c>
      <c r="BB694" s="54" t="s">
        <v>1992</v>
      </c>
      <c r="BC694" s="54">
        <v>7</v>
      </c>
      <c r="BD694" s="54">
        <v>2.5000000000000001E-3</v>
      </c>
      <c r="BE694" s="38">
        <f t="shared" si="107"/>
        <v>0</v>
      </c>
      <c r="BF694" s="68">
        <f t="shared" si="113"/>
        <v>0</v>
      </c>
      <c r="BG694" s="44">
        <f>SUM(BF$14:BF694)</f>
        <v>9</v>
      </c>
      <c r="BH694" s="11">
        <f t="shared" si="114"/>
        <v>0</v>
      </c>
      <c r="BI694" s="11">
        <f t="shared" si="115"/>
        <v>681</v>
      </c>
      <c r="BT694" s="74">
        <v>650</v>
      </c>
      <c r="BU694" s="74" t="s">
        <v>982</v>
      </c>
      <c r="BV694" s="69" t="s">
        <v>2389</v>
      </c>
    </row>
    <row r="695" spans="1:74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AP695" s="68">
        <f t="shared" si="108"/>
        <v>0</v>
      </c>
      <c r="AQ695" s="68">
        <v>682</v>
      </c>
      <c r="AR695" s="41" t="s">
        <v>1013</v>
      </c>
      <c r="AS695" s="42">
        <v>4</v>
      </c>
      <c r="AT695" s="43">
        <v>1.1999999999999999E-3</v>
      </c>
      <c r="AU695" s="38">
        <f t="shared" si="106"/>
        <v>0</v>
      </c>
      <c r="AV695" s="68">
        <f t="shared" si="109"/>
        <v>0</v>
      </c>
      <c r="AW695" s="44">
        <f>SUM(AV$14:AV695)</f>
        <v>0</v>
      </c>
      <c r="AX695" s="11">
        <f t="shared" si="110"/>
        <v>0</v>
      </c>
      <c r="AY695" s="11">
        <f t="shared" si="111"/>
        <v>682</v>
      </c>
      <c r="AZ695" s="11">
        <f t="shared" si="112"/>
        <v>0</v>
      </c>
      <c r="BA695" s="11">
        <v>682</v>
      </c>
      <c r="BB695" s="54" t="s">
        <v>1993</v>
      </c>
      <c r="BC695" s="54">
        <v>4</v>
      </c>
      <c r="BD695" s="54">
        <v>1.1999999999999999E-3</v>
      </c>
      <c r="BE695" s="38">
        <f t="shared" si="107"/>
        <v>0</v>
      </c>
      <c r="BF695" s="68">
        <f t="shared" si="113"/>
        <v>0</v>
      </c>
      <c r="BG695" s="44">
        <f>SUM(BF$14:BF695)</f>
        <v>9</v>
      </c>
      <c r="BH695" s="11">
        <f t="shared" si="114"/>
        <v>0</v>
      </c>
      <c r="BI695" s="11">
        <f t="shared" si="115"/>
        <v>682</v>
      </c>
      <c r="BT695" s="74">
        <v>651</v>
      </c>
      <c r="BU695" s="74" t="s">
        <v>983</v>
      </c>
      <c r="BV695" s="69" t="s">
        <v>2389</v>
      </c>
    </row>
    <row r="696" spans="1:74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AP696" s="68">
        <f t="shared" si="108"/>
        <v>0</v>
      </c>
      <c r="AQ696" s="68">
        <v>683</v>
      </c>
      <c r="AR696" s="41" t="s">
        <v>1014</v>
      </c>
      <c r="AS696" s="42">
        <v>4</v>
      </c>
      <c r="AT696" s="43">
        <v>1.1999999999999999E-3</v>
      </c>
      <c r="AU696" s="38">
        <f t="shared" si="106"/>
        <v>0</v>
      </c>
      <c r="AV696" s="68">
        <f t="shared" si="109"/>
        <v>0</v>
      </c>
      <c r="AW696" s="44">
        <f>SUM(AV$14:AV696)</f>
        <v>0</v>
      </c>
      <c r="AX696" s="11">
        <f t="shared" si="110"/>
        <v>0</v>
      </c>
      <c r="AY696" s="11">
        <f t="shared" si="111"/>
        <v>683</v>
      </c>
      <c r="AZ696" s="11">
        <f t="shared" si="112"/>
        <v>0</v>
      </c>
      <c r="BA696" s="11">
        <v>683</v>
      </c>
      <c r="BB696" s="54" t="s">
        <v>1994</v>
      </c>
      <c r="BC696" s="54">
        <v>4</v>
      </c>
      <c r="BD696" s="54">
        <v>1.1999999999999999E-3</v>
      </c>
      <c r="BE696" s="38">
        <f t="shared" si="107"/>
        <v>0</v>
      </c>
      <c r="BF696" s="68">
        <f t="shared" si="113"/>
        <v>0</v>
      </c>
      <c r="BG696" s="44">
        <f>SUM(BF$14:BF696)</f>
        <v>9</v>
      </c>
      <c r="BH696" s="11">
        <f t="shared" si="114"/>
        <v>0</v>
      </c>
      <c r="BI696" s="11">
        <f t="shared" si="115"/>
        <v>683</v>
      </c>
      <c r="BT696" s="74">
        <v>652</v>
      </c>
      <c r="BU696" s="74" t="s">
        <v>984</v>
      </c>
      <c r="BV696" s="69" t="s">
        <v>2389</v>
      </c>
    </row>
    <row r="697" spans="1:74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AP697" s="68">
        <f t="shared" si="108"/>
        <v>0</v>
      </c>
      <c r="AQ697" s="68">
        <v>684</v>
      </c>
      <c r="AR697" s="41" t="s">
        <v>1015</v>
      </c>
      <c r="AS697" s="42">
        <v>5</v>
      </c>
      <c r="AT697" s="43">
        <v>1.6000000000000001E-3</v>
      </c>
      <c r="AU697" s="38">
        <f t="shared" si="106"/>
        <v>0</v>
      </c>
      <c r="AV697" s="68">
        <f t="shared" si="109"/>
        <v>0</v>
      </c>
      <c r="AW697" s="44">
        <f>SUM(AV$14:AV697)</f>
        <v>0</v>
      </c>
      <c r="AX697" s="11">
        <f t="shared" si="110"/>
        <v>0</v>
      </c>
      <c r="AY697" s="11">
        <f t="shared" si="111"/>
        <v>684</v>
      </c>
      <c r="AZ697" s="11">
        <f t="shared" si="112"/>
        <v>0</v>
      </c>
      <c r="BA697" s="11">
        <v>684</v>
      </c>
      <c r="BB697" s="54" t="s">
        <v>1995</v>
      </c>
      <c r="BC697" s="54">
        <v>5</v>
      </c>
      <c r="BD697" s="54">
        <v>1.6000000000000001E-3</v>
      </c>
      <c r="BE697" s="38">
        <f t="shared" si="107"/>
        <v>0</v>
      </c>
      <c r="BF697" s="68">
        <f t="shared" si="113"/>
        <v>0</v>
      </c>
      <c r="BG697" s="44">
        <f>SUM(BF$14:BF697)</f>
        <v>9</v>
      </c>
      <c r="BH697" s="11">
        <f t="shared" si="114"/>
        <v>0</v>
      </c>
      <c r="BI697" s="11">
        <f t="shared" si="115"/>
        <v>684</v>
      </c>
      <c r="BT697" s="74">
        <v>653</v>
      </c>
      <c r="BU697" s="74" t="s">
        <v>985</v>
      </c>
      <c r="BV697" s="69" t="s">
        <v>2389</v>
      </c>
    </row>
    <row r="698" spans="1:74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AP698" s="68">
        <f t="shared" si="108"/>
        <v>0</v>
      </c>
      <c r="AQ698" s="68">
        <v>685</v>
      </c>
      <c r="AR698" s="41" t="s">
        <v>1016</v>
      </c>
      <c r="AS698" s="42">
        <v>2</v>
      </c>
      <c r="AT698" s="43">
        <v>5.0000000000000001E-4</v>
      </c>
      <c r="AU698" s="38">
        <f t="shared" si="106"/>
        <v>0</v>
      </c>
      <c r="AV698" s="68">
        <f t="shared" si="109"/>
        <v>0</v>
      </c>
      <c r="AW698" s="44">
        <f>SUM(AV$14:AV698)</f>
        <v>0</v>
      </c>
      <c r="AX698" s="11">
        <f t="shared" si="110"/>
        <v>0</v>
      </c>
      <c r="AY698" s="11">
        <f t="shared" si="111"/>
        <v>685</v>
      </c>
      <c r="AZ698" s="11">
        <f t="shared" si="112"/>
        <v>0</v>
      </c>
      <c r="BA698" s="11">
        <v>685</v>
      </c>
      <c r="BB698" s="54" t="s">
        <v>1996</v>
      </c>
      <c r="BC698" s="54">
        <v>2</v>
      </c>
      <c r="BD698" s="54">
        <v>5.0000000000000001E-4</v>
      </c>
      <c r="BE698" s="38">
        <f t="shared" si="107"/>
        <v>0</v>
      </c>
      <c r="BF698" s="68">
        <f t="shared" si="113"/>
        <v>0</v>
      </c>
      <c r="BG698" s="44">
        <f>SUM(BF$14:BF698)</f>
        <v>9</v>
      </c>
      <c r="BH698" s="11">
        <f t="shared" si="114"/>
        <v>0</v>
      </c>
      <c r="BI698" s="11">
        <f t="shared" si="115"/>
        <v>685</v>
      </c>
      <c r="BT698" s="74">
        <v>654</v>
      </c>
      <c r="BU698" s="74" t="s">
        <v>986</v>
      </c>
      <c r="BV698" s="69" t="s">
        <v>2389</v>
      </c>
    </row>
    <row r="699" spans="1:74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AP699" s="68">
        <f t="shared" si="108"/>
        <v>0</v>
      </c>
      <c r="AQ699" s="68">
        <v>686</v>
      </c>
      <c r="AR699" s="41" t="s">
        <v>1017</v>
      </c>
      <c r="AS699" s="42">
        <v>5</v>
      </c>
      <c r="AT699" s="43">
        <v>1.6000000000000001E-3</v>
      </c>
      <c r="AU699" s="38">
        <f t="shared" si="106"/>
        <v>0</v>
      </c>
      <c r="AV699" s="68">
        <f t="shared" si="109"/>
        <v>0</v>
      </c>
      <c r="AW699" s="44">
        <f>SUM(AV$14:AV699)</f>
        <v>0</v>
      </c>
      <c r="AX699" s="11">
        <f t="shared" si="110"/>
        <v>0</v>
      </c>
      <c r="AY699" s="11">
        <f t="shared" si="111"/>
        <v>686</v>
      </c>
      <c r="AZ699" s="11">
        <f t="shared" si="112"/>
        <v>0</v>
      </c>
      <c r="BA699" s="11">
        <v>686</v>
      </c>
      <c r="BB699" s="54" t="s">
        <v>1997</v>
      </c>
      <c r="BC699" s="54">
        <v>5</v>
      </c>
      <c r="BD699" s="54">
        <v>1.6000000000000001E-3</v>
      </c>
      <c r="BE699" s="38">
        <f t="shared" si="107"/>
        <v>0</v>
      </c>
      <c r="BF699" s="68">
        <f t="shared" si="113"/>
        <v>0</v>
      </c>
      <c r="BG699" s="44">
        <f>SUM(BF$14:BF699)</f>
        <v>9</v>
      </c>
      <c r="BH699" s="11">
        <f t="shared" si="114"/>
        <v>0</v>
      </c>
      <c r="BI699" s="11">
        <f t="shared" si="115"/>
        <v>686</v>
      </c>
      <c r="BT699" s="74">
        <v>655</v>
      </c>
      <c r="BU699" s="74" t="s">
        <v>987</v>
      </c>
      <c r="BV699" s="69" t="s">
        <v>2389</v>
      </c>
    </row>
    <row r="700" spans="1:74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AP700" s="68">
        <f t="shared" si="108"/>
        <v>0</v>
      </c>
      <c r="AQ700" s="68">
        <v>687</v>
      </c>
      <c r="AR700" s="41" t="s">
        <v>1018</v>
      </c>
      <c r="AS700" s="42">
        <v>6</v>
      </c>
      <c r="AT700" s="43">
        <v>2E-3</v>
      </c>
      <c r="AU700" s="38">
        <f t="shared" si="106"/>
        <v>0</v>
      </c>
      <c r="AV700" s="68">
        <f t="shared" si="109"/>
        <v>0</v>
      </c>
      <c r="AW700" s="44">
        <f>SUM(AV$14:AV700)</f>
        <v>0</v>
      </c>
      <c r="AX700" s="11">
        <f t="shared" si="110"/>
        <v>0</v>
      </c>
      <c r="AY700" s="11">
        <f t="shared" si="111"/>
        <v>687</v>
      </c>
      <c r="AZ700" s="11">
        <f t="shared" si="112"/>
        <v>0</v>
      </c>
      <c r="BA700" s="11">
        <v>687</v>
      </c>
      <c r="BB700" s="54" t="s">
        <v>1998</v>
      </c>
      <c r="BC700" s="54">
        <v>6</v>
      </c>
      <c r="BD700" s="54">
        <v>2E-3</v>
      </c>
      <c r="BE700" s="38">
        <f t="shared" si="107"/>
        <v>0</v>
      </c>
      <c r="BF700" s="68">
        <f t="shared" si="113"/>
        <v>0</v>
      </c>
      <c r="BG700" s="44">
        <f>SUM(BF$14:BF700)</f>
        <v>9</v>
      </c>
      <c r="BH700" s="11">
        <f t="shared" si="114"/>
        <v>0</v>
      </c>
      <c r="BI700" s="11">
        <f t="shared" si="115"/>
        <v>687</v>
      </c>
      <c r="BT700" s="74">
        <v>656</v>
      </c>
      <c r="BU700" s="74" t="s">
        <v>988</v>
      </c>
      <c r="BV700" s="69" t="s">
        <v>2389</v>
      </c>
    </row>
    <row r="701" spans="1:74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AP701" s="68">
        <f t="shared" si="108"/>
        <v>0</v>
      </c>
      <c r="AQ701" s="68">
        <v>688</v>
      </c>
      <c r="AR701" s="41" t="s">
        <v>1019</v>
      </c>
      <c r="AS701" s="42">
        <v>7</v>
      </c>
      <c r="AT701" s="43">
        <v>2.5000000000000001E-3</v>
      </c>
      <c r="AU701" s="38">
        <f t="shared" si="106"/>
        <v>0</v>
      </c>
      <c r="AV701" s="68">
        <f t="shared" si="109"/>
        <v>0</v>
      </c>
      <c r="AW701" s="44">
        <f>SUM(AV$14:AV701)</f>
        <v>0</v>
      </c>
      <c r="AX701" s="11">
        <f t="shared" si="110"/>
        <v>0</v>
      </c>
      <c r="AY701" s="11">
        <f t="shared" si="111"/>
        <v>688</v>
      </c>
      <c r="AZ701" s="11">
        <f t="shared" si="112"/>
        <v>0</v>
      </c>
      <c r="BA701" s="11">
        <v>688</v>
      </c>
      <c r="BB701" s="54" t="s">
        <v>1999</v>
      </c>
      <c r="BC701" s="54">
        <v>7</v>
      </c>
      <c r="BD701" s="54">
        <v>2.5000000000000001E-3</v>
      </c>
      <c r="BE701" s="38">
        <f t="shared" si="107"/>
        <v>0</v>
      </c>
      <c r="BF701" s="68">
        <f t="shared" si="113"/>
        <v>0</v>
      </c>
      <c r="BG701" s="44">
        <f>SUM(BF$14:BF701)</f>
        <v>9</v>
      </c>
      <c r="BH701" s="11">
        <f t="shared" si="114"/>
        <v>0</v>
      </c>
      <c r="BI701" s="11">
        <f t="shared" si="115"/>
        <v>688</v>
      </c>
      <c r="BT701" s="74">
        <v>657</v>
      </c>
      <c r="BU701" s="74" t="s">
        <v>989</v>
      </c>
      <c r="BV701" s="69" t="s">
        <v>2389</v>
      </c>
    </row>
    <row r="702" spans="1:74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AP702" s="68">
        <f t="shared" si="108"/>
        <v>0</v>
      </c>
      <c r="AQ702" s="68">
        <v>689</v>
      </c>
      <c r="AR702" s="41" t="s">
        <v>1020</v>
      </c>
      <c r="AS702" s="42">
        <v>5</v>
      </c>
      <c r="AT702" s="43">
        <v>1.6000000000000001E-3</v>
      </c>
      <c r="AU702" s="38">
        <f t="shared" si="106"/>
        <v>0</v>
      </c>
      <c r="AV702" s="68">
        <f t="shared" si="109"/>
        <v>0</v>
      </c>
      <c r="AW702" s="44">
        <f>SUM(AV$14:AV702)</f>
        <v>0</v>
      </c>
      <c r="AX702" s="11">
        <f t="shared" si="110"/>
        <v>0</v>
      </c>
      <c r="AY702" s="11">
        <f t="shared" si="111"/>
        <v>689</v>
      </c>
      <c r="AZ702" s="11">
        <f t="shared" si="112"/>
        <v>0</v>
      </c>
      <c r="BA702" s="11">
        <v>689</v>
      </c>
      <c r="BB702" s="54" t="s">
        <v>2000</v>
      </c>
      <c r="BC702" s="54">
        <v>5</v>
      </c>
      <c r="BD702" s="54">
        <v>1.6000000000000001E-3</v>
      </c>
      <c r="BE702" s="38">
        <f t="shared" si="107"/>
        <v>0</v>
      </c>
      <c r="BF702" s="68">
        <f t="shared" si="113"/>
        <v>0</v>
      </c>
      <c r="BG702" s="44">
        <f>SUM(BF$14:BF702)</f>
        <v>9</v>
      </c>
      <c r="BH702" s="11">
        <f t="shared" si="114"/>
        <v>0</v>
      </c>
      <c r="BI702" s="11">
        <f t="shared" si="115"/>
        <v>689</v>
      </c>
      <c r="BT702" s="74">
        <v>658</v>
      </c>
      <c r="BU702" s="74" t="s">
        <v>990</v>
      </c>
      <c r="BV702" s="69" t="s">
        <v>2389</v>
      </c>
    </row>
    <row r="703" spans="1:74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AP703" s="68">
        <f t="shared" si="108"/>
        <v>0</v>
      </c>
      <c r="AQ703" s="68">
        <v>690</v>
      </c>
      <c r="AR703" s="41" t="s">
        <v>1021</v>
      </c>
      <c r="AS703" s="42">
        <v>5</v>
      </c>
      <c r="AT703" s="43">
        <v>1.6000000000000001E-3</v>
      </c>
      <c r="AU703" s="38">
        <f t="shared" si="106"/>
        <v>0</v>
      </c>
      <c r="AV703" s="68">
        <f t="shared" si="109"/>
        <v>0</v>
      </c>
      <c r="AW703" s="44">
        <f>SUM(AV$14:AV703)</f>
        <v>0</v>
      </c>
      <c r="AX703" s="11">
        <f t="shared" si="110"/>
        <v>0</v>
      </c>
      <c r="AY703" s="11">
        <f t="shared" si="111"/>
        <v>690</v>
      </c>
      <c r="AZ703" s="11">
        <f t="shared" si="112"/>
        <v>0</v>
      </c>
      <c r="BA703" s="11">
        <v>690</v>
      </c>
      <c r="BB703" s="54" t="s">
        <v>2001</v>
      </c>
      <c r="BC703" s="54">
        <v>5</v>
      </c>
      <c r="BD703" s="54">
        <v>1.6000000000000001E-3</v>
      </c>
      <c r="BE703" s="38">
        <f t="shared" si="107"/>
        <v>0</v>
      </c>
      <c r="BF703" s="68">
        <f t="shared" si="113"/>
        <v>0</v>
      </c>
      <c r="BG703" s="44">
        <f>SUM(BF$14:BF703)</f>
        <v>9</v>
      </c>
      <c r="BH703" s="11">
        <f t="shared" si="114"/>
        <v>0</v>
      </c>
      <c r="BI703" s="11">
        <f t="shared" si="115"/>
        <v>690</v>
      </c>
      <c r="BT703" s="74">
        <v>659</v>
      </c>
      <c r="BU703" s="74" t="s">
        <v>991</v>
      </c>
      <c r="BV703" s="69" t="s">
        <v>2389</v>
      </c>
    </row>
    <row r="704" spans="1:7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AP704" s="68">
        <f t="shared" si="108"/>
        <v>0</v>
      </c>
      <c r="AQ704" s="68">
        <v>691</v>
      </c>
      <c r="AR704" s="41" t="s">
        <v>1022</v>
      </c>
      <c r="AS704" s="42">
        <v>3</v>
      </c>
      <c r="AT704" s="43">
        <v>8.0000000000000004E-4</v>
      </c>
      <c r="AU704" s="38">
        <f t="shared" si="106"/>
        <v>0</v>
      </c>
      <c r="AV704" s="68">
        <f t="shared" si="109"/>
        <v>0</v>
      </c>
      <c r="AW704" s="44">
        <f>SUM(AV$14:AV704)</f>
        <v>0</v>
      </c>
      <c r="AX704" s="11">
        <f t="shared" si="110"/>
        <v>0</v>
      </c>
      <c r="AY704" s="11">
        <f t="shared" si="111"/>
        <v>691</v>
      </c>
      <c r="AZ704" s="11">
        <f t="shared" si="112"/>
        <v>0</v>
      </c>
      <c r="BA704" s="11">
        <v>691</v>
      </c>
      <c r="BB704" s="54" t="s">
        <v>2002</v>
      </c>
      <c r="BC704" s="54">
        <v>3</v>
      </c>
      <c r="BD704" s="54">
        <v>8.0000000000000004E-4</v>
      </c>
      <c r="BE704" s="38">
        <f t="shared" si="107"/>
        <v>0</v>
      </c>
      <c r="BF704" s="68">
        <f t="shared" si="113"/>
        <v>0</v>
      </c>
      <c r="BG704" s="44">
        <f>SUM(BF$14:BF704)</f>
        <v>9</v>
      </c>
      <c r="BH704" s="11">
        <f t="shared" si="114"/>
        <v>0</v>
      </c>
      <c r="BI704" s="11">
        <f t="shared" si="115"/>
        <v>691</v>
      </c>
      <c r="BT704" s="74">
        <v>660</v>
      </c>
      <c r="BU704" s="74" t="s">
        <v>992</v>
      </c>
      <c r="BV704" s="69" t="s">
        <v>2389</v>
      </c>
    </row>
    <row r="705" spans="1:74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AP705" s="68">
        <f t="shared" si="108"/>
        <v>0</v>
      </c>
      <c r="AQ705" s="68">
        <v>692</v>
      </c>
      <c r="AR705" s="41" t="s">
        <v>1023</v>
      </c>
      <c r="AS705" s="42">
        <v>2</v>
      </c>
      <c r="AT705" s="43">
        <v>5.0000000000000001E-4</v>
      </c>
      <c r="AU705" s="38">
        <f t="shared" si="106"/>
        <v>0</v>
      </c>
      <c r="AV705" s="68">
        <f t="shared" si="109"/>
        <v>0</v>
      </c>
      <c r="AW705" s="44">
        <f>SUM(AV$14:AV705)</f>
        <v>0</v>
      </c>
      <c r="AX705" s="11">
        <f t="shared" si="110"/>
        <v>0</v>
      </c>
      <c r="AY705" s="11">
        <f t="shared" si="111"/>
        <v>692</v>
      </c>
      <c r="AZ705" s="11">
        <f t="shared" si="112"/>
        <v>0</v>
      </c>
      <c r="BA705" s="11">
        <v>692</v>
      </c>
      <c r="BB705" s="54" t="s">
        <v>2003</v>
      </c>
      <c r="BC705" s="54">
        <v>2</v>
      </c>
      <c r="BD705" s="54">
        <v>5.0000000000000001E-4</v>
      </c>
      <c r="BE705" s="38">
        <f t="shared" si="107"/>
        <v>0</v>
      </c>
      <c r="BF705" s="68">
        <f t="shared" si="113"/>
        <v>0</v>
      </c>
      <c r="BG705" s="44">
        <f>SUM(BF$14:BF705)</f>
        <v>9</v>
      </c>
      <c r="BH705" s="11">
        <f t="shared" si="114"/>
        <v>0</v>
      </c>
      <c r="BI705" s="11">
        <f t="shared" si="115"/>
        <v>692</v>
      </c>
      <c r="BT705" s="74">
        <v>661</v>
      </c>
      <c r="BU705" s="75" t="s">
        <v>993</v>
      </c>
      <c r="BV705" s="69" t="s">
        <v>2389</v>
      </c>
    </row>
    <row r="706" spans="1:74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AP706" s="68">
        <f t="shared" si="108"/>
        <v>0</v>
      </c>
      <c r="AQ706" s="68">
        <v>693</v>
      </c>
      <c r="AR706" s="41" t="s">
        <v>1024</v>
      </c>
      <c r="AS706" s="42">
        <v>5</v>
      </c>
      <c r="AT706" s="43">
        <v>1.6000000000000001E-3</v>
      </c>
      <c r="AU706" s="38">
        <f t="shared" si="106"/>
        <v>0</v>
      </c>
      <c r="AV706" s="68">
        <f t="shared" si="109"/>
        <v>0</v>
      </c>
      <c r="AW706" s="44">
        <f>SUM(AV$14:AV706)</f>
        <v>0</v>
      </c>
      <c r="AX706" s="11">
        <f t="shared" si="110"/>
        <v>0</v>
      </c>
      <c r="AY706" s="11">
        <f t="shared" si="111"/>
        <v>693</v>
      </c>
      <c r="AZ706" s="11">
        <f t="shared" si="112"/>
        <v>0</v>
      </c>
      <c r="BA706" s="11">
        <v>693</v>
      </c>
      <c r="BB706" s="54" t="s">
        <v>2004</v>
      </c>
      <c r="BC706" s="54">
        <v>5</v>
      </c>
      <c r="BD706" s="54">
        <v>1.6000000000000001E-3</v>
      </c>
      <c r="BE706" s="38">
        <f t="shared" si="107"/>
        <v>0</v>
      </c>
      <c r="BF706" s="68">
        <f t="shared" si="113"/>
        <v>0</v>
      </c>
      <c r="BG706" s="44">
        <f>SUM(BF$14:BF706)</f>
        <v>9</v>
      </c>
      <c r="BH706" s="11">
        <f t="shared" si="114"/>
        <v>0</v>
      </c>
      <c r="BI706" s="11">
        <f t="shared" si="115"/>
        <v>693</v>
      </c>
      <c r="BT706" s="74">
        <v>662</v>
      </c>
      <c r="BU706" s="74" t="s">
        <v>994</v>
      </c>
      <c r="BV706" s="69" t="s">
        <v>2389</v>
      </c>
    </row>
    <row r="707" spans="1:74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AP707" s="68">
        <f t="shared" si="108"/>
        <v>0</v>
      </c>
      <c r="AQ707" s="68">
        <v>694</v>
      </c>
      <c r="AR707" s="41" t="s">
        <v>1025</v>
      </c>
      <c r="AS707" s="42">
        <v>5</v>
      </c>
      <c r="AT707" s="43">
        <v>1.6000000000000001E-3</v>
      </c>
      <c r="AU707" s="38">
        <f t="shared" si="106"/>
        <v>0</v>
      </c>
      <c r="AV707" s="68">
        <f t="shared" si="109"/>
        <v>0</v>
      </c>
      <c r="AW707" s="44">
        <f>SUM(AV$14:AV707)</f>
        <v>0</v>
      </c>
      <c r="AX707" s="11">
        <f t="shared" si="110"/>
        <v>0</v>
      </c>
      <c r="AY707" s="11">
        <f t="shared" si="111"/>
        <v>694</v>
      </c>
      <c r="AZ707" s="11">
        <f t="shared" si="112"/>
        <v>0</v>
      </c>
      <c r="BA707" s="11">
        <v>694</v>
      </c>
      <c r="BB707" s="54" t="s">
        <v>2005</v>
      </c>
      <c r="BC707" s="54">
        <v>5</v>
      </c>
      <c r="BD707" s="54">
        <v>1.6000000000000001E-3</v>
      </c>
      <c r="BE707" s="38">
        <f t="shared" si="107"/>
        <v>0</v>
      </c>
      <c r="BF707" s="68">
        <f t="shared" si="113"/>
        <v>0</v>
      </c>
      <c r="BG707" s="44">
        <f>SUM(BF$14:BF707)</f>
        <v>9</v>
      </c>
      <c r="BH707" s="11">
        <f t="shared" si="114"/>
        <v>0</v>
      </c>
      <c r="BI707" s="11">
        <f t="shared" si="115"/>
        <v>694</v>
      </c>
      <c r="BT707" s="74">
        <v>663</v>
      </c>
      <c r="BU707" s="74" t="s">
        <v>995</v>
      </c>
      <c r="BV707" s="69" t="s">
        <v>2389</v>
      </c>
    </row>
    <row r="708" spans="1:74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AP708" s="68">
        <f t="shared" si="108"/>
        <v>0</v>
      </c>
      <c r="AQ708" s="68">
        <v>695</v>
      </c>
      <c r="AR708" s="41" t="s">
        <v>1026</v>
      </c>
      <c r="AS708" s="42">
        <v>4</v>
      </c>
      <c r="AT708" s="43">
        <v>1.1999999999999999E-3</v>
      </c>
      <c r="AU708" s="38">
        <f t="shared" si="106"/>
        <v>0</v>
      </c>
      <c r="AV708" s="68">
        <f t="shared" si="109"/>
        <v>0</v>
      </c>
      <c r="AW708" s="44">
        <f>SUM(AV$14:AV708)</f>
        <v>0</v>
      </c>
      <c r="AX708" s="11">
        <f t="shared" si="110"/>
        <v>0</v>
      </c>
      <c r="AY708" s="11">
        <f t="shared" si="111"/>
        <v>695</v>
      </c>
      <c r="AZ708" s="11">
        <f t="shared" si="112"/>
        <v>0</v>
      </c>
      <c r="BA708" s="11">
        <v>695</v>
      </c>
      <c r="BB708" s="54" t="s">
        <v>2006</v>
      </c>
      <c r="BC708" s="54">
        <v>4</v>
      </c>
      <c r="BD708" s="54">
        <v>1.1999999999999999E-3</v>
      </c>
      <c r="BE708" s="38">
        <f t="shared" si="107"/>
        <v>0</v>
      </c>
      <c r="BF708" s="68">
        <f t="shared" si="113"/>
        <v>0</v>
      </c>
      <c r="BG708" s="44">
        <f>SUM(BF$14:BF708)</f>
        <v>9</v>
      </c>
      <c r="BH708" s="11">
        <f t="shared" si="114"/>
        <v>0</v>
      </c>
      <c r="BI708" s="11">
        <f t="shared" si="115"/>
        <v>695</v>
      </c>
      <c r="BT708" s="74">
        <v>664</v>
      </c>
      <c r="BU708" s="74" t="s">
        <v>996</v>
      </c>
      <c r="BV708" s="69" t="s">
        <v>2389</v>
      </c>
    </row>
    <row r="709" spans="1:74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AP709" s="68">
        <f t="shared" si="108"/>
        <v>0</v>
      </c>
      <c r="AQ709" s="68">
        <v>696</v>
      </c>
      <c r="AR709" s="41" t="s">
        <v>1027</v>
      </c>
      <c r="AS709" s="42">
        <v>4</v>
      </c>
      <c r="AT709" s="43">
        <v>1.1999999999999999E-3</v>
      </c>
      <c r="AU709" s="38">
        <f t="shared" si="106"/>
        <v>0</v>
      </c>
      <c r="AV709" s="68">
        <f t="shared" si="109"/>
        <v>0</v>
      </c>
      <c r="AW709" s="44">
        <f>SUM(AV$14:AV709)</f>
        <v>0</v>
      </c>
      <c r="AX709" s="11">
        <f t="shared" si="110"/>
        <v>0</v>
      </c>
      <c r="AY709" s="11">
        <f t="shared" si="111"/>
        <v>696</v>
      </c>
      <c r="AZ709" s="11">
        <f t="shared" si="112"/>
        <v>0</v>
      </c>
      <c r="BA709" s="11">
        <v>696</v>
      </c>
      <c r="BB709" s="54" t="s">
        <v>2007</v>
      </c>
      <c r="BC709" s="54">
        <v>4</v>
      </c>
      <c r="BD709" s="54">
        <v>1.1999999999999999E-3</v>
      </c>
      <c r="BE709" s="38">
        <f t="shared" si="107"/>
        <v>0</v>
      </c>
      <c r="BF709" s="68">
        <f t="shared" si="113"/>
        <v>0</v>
      </c>
      <c r="BG709" s="44">
        <f>SUM(BF$14:BF709)</f>
        <v>9</v>
      </c>
      <c r="BH709" s="11">
        <f t="shared" si="114"/>
        <v>0</v>
      </c>
      <c r="BI709" s="11">
        <f t="shared" si="115"/>
        <v>696</v>
      </c>
      <c r="BT709" s="74">
        <v>665</v>
      </c>
      <c r="BU709" s="74" t="s">
        <v>997</v>
      </c>
      <c r="BV709" s="69" t="s">
        <v>2389</v>
      </c>
    </row>
    <row r="710" spans="1:74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AP710" s="68">
        <f t="shared" si="108"/>
        <v>0</v>
      </c>
      <c r="AQ710" s="68">
        <v>697</v>
      </c>
      <c r="AR710" s="41" t="s">
        <v>1028</v>
      </c>
      <c r="AS710" s="42">
        <v>6</v>
      </c>
      <c r="AT710" s="43">
        <v>2E-3</v>
      </c>
      <c r="AU710" s="38">
        <f t="shared" si="106"/>
        <v>0</v>
      </c>
      <c r="AV710" s="68">
        <f t="shared" si="109"/>
        <v>0</v>
      </c>
      <c r="AW710" s="44">
        <f>SUM(AV$14:AV710)</f>
        <v>0</v>
      </c>
      <c r="AX710" s="11">
        <f t="shared" si="110"/>
        <v>0</v>
      </c>
      <c r="AY710" s="11">
        <f t="shared" si="111"/>
        <v>697</v>
      </c>
      <c r="AZ710" s="11">
        <f t="shared" si="112"/>
        <v>0</v>
      </c>
      <c r="BA710" s="11">
        <v>697</v>
      </c>
      <c r="BB710" s="54" t="s">
        <v>2008</v>
      </c>
      <c r="BC710" s="54">
        <v>6</v>
      </c>
      <c r="BD710" s="54">
        <v>2E-3</v>
      </c>
      <c r="BE710" s="38">
        <f t="shared" si="107"/>
        <v>0</v>
      </c>
      <c r="BF710" s="68">
        <f t="shared" si="113"/>
        <v>0</v>
      </c>
      <c r="BG710" s="44">
        <f>SUM(BF$14:BF710)</f>
        <v>9</v>
      </c>
      <c r="BH710" s="11">
        <f t="shared" si="114"/>
        <v>0</v>
      </c>
      <c r="BI710" s="11">
        <f t="shared" si="115"/>
        <v>697</v>
      </c>
      <c r="BT710" s="74">
        <v>666</v>
      </c>
      <c r="BU710" s="74" t="s">
        <v>998</v>
      </c>
      <c r="BV710" s="69" t="s">
        <v>2389</v>
      </c>
    </row>
    <row r="711" spans="1:74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AP711" s="68">
        <f t="shared" si="108"/>
        <v>0</v>
      </c>
      <c r="AQ711" s="68">
        <v>698</v>
      </c>
      <c r="AR711" s="41" t="s">
        <v>1029</v>
      </c>
      <c r="AS711" s="42">
        <v>4</v>
      </c>
      <c r="AT711" s="43">
        <v>1.1999999999999999E-3</v>
      </c>
      <c r="AU711" s="38">
        <f t="shared" si="106"/>
        <v>0</v>
      </c>
      <c r="AV711" s="68">
        <f t="shared" si="109"/>
        <v>0</v>
      </c>
      <c r="AW711" s="44">
        <f>SUM(AV$14:AV711)</f>
        <v>0</v>
      </c>
      <c r="AX711" s="11">
        <f t="shared" si="110"/>
        <v>0</v>
      </c>
      <c r="AY711" s="11">
        <f t="shared" si="111"/>
        <v>698</v>
      </c>
      <c r="AZ711" s="11">
        <f t="shared" si="112"/>
        <v>0</v>
      </c>
      <c r="BA711" s="11">
        <v>698</v>
      </c>
      <c r="BB711" s="54" t="s">
        <v>2009</v>
      </c>
      <c r="BC711" s="54">
        <v>4</v>
      </c>
      <c r="BD711" s="54">
        <v>1.1999999999999999E-3</v>
      </c>
      <c r="BE711" s="38">
        <f t="shared" si="107"/>
        <v>0</v>
      </c>
      <c r="BF711" s="68">
        <f t="shared" si="113"/>
        <v>0</v>
      </c>
      <c r="BG711" s="44">
        <f>SUM(BF$14:BF711)</f>
        <v>9</v>
      </c>
      <c r="BH711" s="11">
        <f t="shared" si="114"/>
        <v>0</v>
      </c>
      <c r="BI711" s="11">
        <f t="shared" si="115"/>
        <v>698</v>
      </c>
      <c r="BT711" s="74">
        <v>667</v>
      </c>
      <c r="BU711" s="74" t="s">
        <v>999</v>
      </c>
      <c r="BV711" s="69" t="s">
        <v>2389</v>
      </c>
    </row>
    <row r="712" spans="1:74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AP712" s="68">
        <f t="shared" si="108"/>
        <v>0</v>
      </c>
      <c r="AQ712" s="68">
        <v>699</v>
      </c>
      <c r="AR712" s="41" t="s">
        <v>1030</v>
      </c>
      <c r="AS712" s="42">
        <v>4</v>
      </c>
      <c r="AT712" s="43">
        <v>1.1999999999999999E-3</v>
      </c>
      <c r="AU712" s="38">
        <f t="shared" si="106"/>
        <v>0</v>
      </c>
      <c r="AV712" s="68">
        <f t="shared" si="109"/>
        <v>0</v>
      </c>
      <c r="AW712" s="44">
        <f>SUM(AV$14:AV712)</f>
        <v>0</v>
      </c>
      <c r="AX712" s="11">
        <f t="shared" si="110"/>
        <v>0</v>
      </c>
      <c r="AY712" s="11">
        <f t="shared" si="111"/>
        <v>699</v>
      </c>
      <c r="AZ712" s="11">
        <f t="shared" si="112"/>
        <v>0</v>
      </c>
      <c r="BA712" s="11">
        <v>699</v>
      </c>
      <c r="BB712" s="54" t="s">
        <v>2010</v>
      </c>
      <c r="BC712" s="54">
        <v>4</v>
      </c>
      <c r="BD712" s="54">
        <v>1.1999999999999999E-3</v>
      </c>
      <c r="BE712" s="38">
        <f t="shared" si="107"/>
        <v>0</v>
      </c>
      <c r="BF712" s="68">
        <f t="shared" si="113"/>
        <v>0</v>
      </c>
      <c r="BG712" s="44">
        <f>SUM(BF$14:BF712)</f>
        <v>9</v>
      </c>
      <c r="BH712" s="11">
        <f t="shared" si="114"/>
        <v>0</v>
      </c>
      <c r="BI712" s="11">
        <f t="shared" si="115"/>
        <v>699</v>
      </c>
      <c r="BT712" s="74">
        <v>668</v>
      </c>
      <c r="BU712" s="74" t="s">
        <v>1000</v>
      </c>
      <c r="BV712" s="69" t="s">
        <v>2389</v>
      </c>
    </row>
    <row r="713" spans="1:74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AP713" s="68">
        <f t="shared" si="108"/>
        <v>0</v>
      </c>
      <c r="AQ713" s="68">
        <v>700</v>
      </c>
      <c r="AR713" s="41" t="s">
        <v>1031</v>
      </c>
      <c r="AS713" s="42">
        <v>5</v>
      </c>
      <c r="AT713" s="43">
        <v>1.6000000000000001E-3</v>
      </c>
      <c r="AU713" s="38">
        <f t="shared" si="106"/>
        <v>0</v>
      </c>
      <c r="AV713" s="68">
        <f t="shared" si="109"/>
        <v>0</v>
      </c>
      <c r="AW713" s="44">
        <f>SUM(AV$14:AV713)</f>
        <v>0</v>
      </c>
      <c r="AX713" s="11">
        <f t="shared" si="110"/>
        <v>0</v>
      </c>
      <c r="AY713" s="11">
        <f t="shared" si="111"/>
        <v>700</v>
      </c>
      <c r="AZ713" s="11">
        <f t="shared" si="112"/>
        <v>0</v>
      </c>
      <c r="BA713" s="11">
        <v>700</v>
      </c>
      <c r="BB713" s="54" t="s">
        <v>2011</v>
      </c>
      <c r="BC713" s="54">
        <v>5</v>
      </c>
      <c r="BD713" s="54">
        <v>1.6000000000000001E-3</v>
      </c>
      <c r="BE713" s="38">
        <f t="shared" si="107"/>
        <v>0</v>
      </c>
      <c r="BF713" s="68">
        <f t="shared" si="113"/>
        <v>0</v>
      </c>
      <c r="BG713" s="44">
        <f>SUM(BF$14:BF713)</f>
        <v>9</v>
      </c>
      <c r="BH713" s="11">
        <f t="shared" si="114"/>
        <v>0</v>
      </c>
      <c r="BI713" s="11">
        <f t="shared" si="115"/>
        <v>700</v>
      </c>
      <c r="BT713" s="74">
        <v>669</v>
      </c>
      <c r="BU713" s="74" t="s">
        <v>1001</v>
      </c>
      <c r="BV713" s="69" t="s">
        <v>2389</v>
      </c>
    </row>
    <row r="714" spans="1:7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AP714" s="68">
        <f t="shared" si="108"/>
        <v>0</v>
      </c>
      <c r="AQ714" s="68">
        <v>701</v>
      </c>
      <c r="AR714" s="41" t="s">
        <v>1032</v>
      </c>
      <c r="AS714" s="42">
        <v>5</v>
      </c>
      <c r="AT714" s="43">
        <v>1.6000000000000001E-3</v>
      </c>
      <c r="AU714" s="38">
        <f t="shared" si="106"/>
        <v>0</v>
      </c>
      <c r="AV714" s="68">
        <f t="shared" si="109"/>
        <v>0</v>
      </c>
      <c r="AW714" s="44">
        <f>SUM(AV$14:AV714)</f>
        <v>0</v>
      </c>
      <c r="AX714" s="11">
        <f t="shared" si="110"/>
        <v>0</v>
      </c>
      <c r="AY714" s="11">
        <f t="shared" si="111"/>
        <v>701</v>
      </c>
      <c r="AZ714" s="11">
        <f t="shared" si="112"/>
        <v>0</v>
      </c>
      <c r="BA714" s="11">
        <v>701</v>
      </c>
      <c r="BB714" s="54" t="s">
        <v>2012</v>
      </c>
      <c r="BC714" s="54">
        <v>5</v>
      </c>
      <c r="BD714" s="54">
        <v>1.6000000000000001E-3</v>
      </c>
      <c r="BE714" s="38">
        <f t="shared" si="107"/>
        <v>0</v>
      </c>
      <c r="BF714" s="68">
        <f t="shared" si="113"/>
        <v>0</v>
      </c>
      <c r="BG714" s="44">
        <f>SUM(BF$14:BF714)</f>
        <v>9</v>
      </c>
      <c r="BH714" s="11">
        <f t="shared" si="114"/>
        <v>0</v>
      </c>
      <c r="BI714" s="11">
        <f t="shared" si="115"/>
        <v>701</v>
      </c>
      <c r="BT714" s="74">
        <v>670</v>
      </c>
      <c r="BU714" s="74" t="s">
        <v>1002</v>
      </c>
      <c r="BV714" s="69" t="s">
        <v>2389</v>
      </c>
    </row>
    <row r="715" spans="1:74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AP715" s="68">
        <f t="shared" si="108"/>
        <v>0</v>
      </c>
      <c r="AQ715" s="68">
        <v>702</v>
      </c>
      <c r="AR715" s="41" t="s">
        <v>684</v>
      </c>
      <c r="AS715" s="42">
        <v>6</v>
      </c>
      <c r="AT715" s="43">
        <v>2E-3</v>
      </c>
      <c r="AU715" s="38">
        <f t="shared" si="106"/>
        <v>0</v>
      </c>
      <c r="AV715" s="68">
        <f t="shared" si="109"/>
        <v>0</v>
      </c>
      <c r="AW715" s="44">
        <f>SUM(AV$14:AV715)</f>
        <v>0</v>
      </c>
      <c r="AX715" s="11">
        <f t="shared" si="110"/>
        <v>0</v>
      </c>
      <c r="AY715" s="11">
        <f t="shared" si="111"/>
        <v>702</v>
      </c>
      <c r="AZ715" s="11">
        <f t="shared" si="112"/>
        <v>0</v>
      </c>
      <c r="BA715" s="11">
        <v>702</v>
      </c>
      <c r="BB715" s="54" t="s">
        <v>1647</v>
      </c>
      <c r="BC715" s="54">
        <v>6</v>
      </c>
      <c r="BD715" s="54">
        <v>2E-3</v>
      </c>
      <c r="BE715" s="38">
        <f t="shared" si="107"/>
        <v>0</v>
      </c>
      <c r="BF715" s="68">
        <f t="shared" si="113"/>
        <v>0</v>
      </c>
      <c r="BG715" s="44">
        <f>SUM(BF$14:BF715)</f>
        <v>9</v>
      </c>
      <c r="BH715" s="11">
        <f t="shared" si="114"/>
        <v>0</v>
      </c>
      <c r="BI715" s="11">
        <f t="shared" si="115"/>
        <v>702</v>
      </c>
      <c r="BT715" s="74">
        <v>671</v>
      </c>
      <c r="BU715" s="74" t="s">
        <v>1003</v>
      </c>
      <c r="BV715" s="69" t="s">
        <v>2389</v>
      </c>
    </row>
    <row r="716" spans="1:74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AP716" s="68">
        <f t="shared" si="108"/>
        <v>0</v>
      </c>
      <c r="AQ716" s="68">
        <v>703</v>
      </c>
      <c r="AR716" s="41" t="s">
        <v>1033</v>
      </c>
      <c r="AS716" s="42">
        <v>4</v>
      </c>
      <c r="AT716" s="43">
        <v>1.1999999999999999E-3</v>
      </c>
      <c r="AU716" s="38">
        <f t="shared" si="106"/>
        <v>0</v>
      </c>
      <c r="AV716" s="68">
        <f t="shared" si="109"/>
        <v>0</v>
      </c>
      <c r="AW716" s="44">
        <f>SUM(AV$14:AV716)</f>
        <v>0</v>
      </c>
      <c r="AX716" s="11">
        <f t="shared" si="110"/>
        <v>0</v>
      </c>
      <c r="AY716" s="11">
        <f t="shared" si="111"/>
        <v>703</v>
      </c>
      <c r="AZ716" s="11">
        <f t="shared" si="112"/>
        <v>0</v>
      </c>
      <c r="BA716" s="11">
        <v>703</v>
      </c>
      <c r="BB716" s="54" t="s">
        <v>2013</v>
      </c>
      <c r="BC716" s="54">
        <v>4</v>
      </c>
      <c r="BD716" s="54">
        <v>1.1999999999999999E-3</v>
      </c>
      <c r="BE716" s="38">
        <f t="shared" si="107"/>
        <v>0</v>
      </c>
      <c r="BF716" s="68">
        <f t="shared" si="113"/>
        <v>0</v>
      </c>
      <c r="BG716" s="44">
        <f>SUM(BF$14:BF716)</f>
        <v>9</v>
      </c>
      <c r="BH716" s="11">
        <f t="shared" si="114"/>
        <v>0</v>
      </c>
      <c r="BI716" s="11">
        <f t="shared" si="115"/>
        <v>703</v>
      </c>
      <c r="BT716" s="74">
        <v>672</v>
      </c>
      <c r="BU716" s="74" t="s">
        <v>1004</v>
      </c>
      <c r="BV716" s="69" t="s">
        <v>2389</v>
      </c>
    </row>
    <row r="717" spans="1:74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AP717" s="68">
        <f t="shared" si="108"/>
        <v>0</v>
      </c>
      <c r="AQ717" s="68">
        <v>704</v>
      </c>
      <c r="AR717" s="41" t="s">
        <v>1034</v>
      </c>
      <c r="AS717" s="42">
        <v>6</v>
      </c>
      <c r="AT717" s="43">
        <v>2E-3</v>
      </c>
      <c r="AU717" s="38">
        <f t="shared" si="106"/>
        <v>0</v>
      </c>
      <c r="AV717" s="68">
        <f t="shared" si="109"/>
        <v>0</v>
      </c>
      <c r="AW717" s="44">
        <f>SUM(AV$14:AV717)</f>
        <v>0</v>
      </c>
      <c r="AX717" s="11">
        <f t="shared" si="110"/>
        <v>0</v>
      </c>
      <c r="AY717" s="11">
        <f t="shared" si="111"/>
        <v>704</v>
      </c>
      <c r="AZ717" s="11">
        <f t="shared" si="112"/>
        <v>0</v>
      </c>
      <c r="BA717" s="11">
        <v>704</v>
      </c>
      <c r="BB717" s="54" t="s">
        <v>2014</v>
      </c>
      <c r="BC717" s="54">
        <v>6</v>
      </c>
      <c r="BD717" s="54">
        <v>2E-3</v>
      </c>
      <c r="BE717" s="38">
        <f t="shared" si="107"/>
        <v>0</v>
      </c>
      <c r="BF717" s="68">
        <f t="shared" si="113"/>
        <v>0</v>
      </c>
      <c r="BG717" s="44">
        <f>SUM(BF$14:BF717)</f>
        <v>9</v>
      </c>
      <c r="BH717" s="11">
        <f t="shared" si="114"/>
        <v>0</v>
      </c>
      <c r="BI717" s="11">
        <f t="shared" si="115"/>
        <v>704</v>
      </c>
      <c r="BT717" s="74">
        <v>673</v>
      </c>
      <c r="BU717" s="74" t="s">
        <v>1005</v>
      </c>
      <c r="BV717" s="69" t="s">
        <v>2389</v>
      </c>
    </row>
    <row r="718" spans="1:74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AP718" s="68">
        <f t="shared" si="108"/>
        <v>0</v>
      </c>
      <c r="AQ718" s="68">
        <v>705</v>
      </c>
      <c r="AR718" s="41" t="s">
        <v>1035</v>
      </c>
      <c r="AS718" s="42">
        <v>4</v>
      </c>
      <c r="AT718" s="43">
        <v>1.1999999999999999E-3</v>
      </c>
      <c r="AU718" s="38">
        <f t="shared" ref="AU718:AU781" si="116">IFERROR(FIND(F$3,AR718,1),0)</f>
        <v>0</v>
      </c>
      <c r="AV718" s="68">
        <f t="shared" si="109"/>
        <v>0</v>
      </c>
      <c r="AW718" s="44">
        <f>SUM(AV$14:AV718)</f>
        <v>0</v>
      </c>
      <c r="AX718" s="11">
        <f t="shared" si="110"/>
        <v>0</v>
      </c>
      <c r="AY718" s="11">
        <f t="shared" si="111"/>
        <v>705</v>
      </c>
      <c r="AZ718" s="11">
        <f t="shared" si="112"/>
        <v>0</v>
      </c>
      <c r="BA718" s="11">
        <v>705</v>
      </c>
      <c r="BB718" s="54" t="s">
        <v>2015</v>
      </c>
      <c r="BC718" s="54">
        <v>4</v>
      </c>
      <c r="BD718" s="54">
        <v>1.1999999999999999E-3</v>
      </c>
      <c r="BE718" s="38">
        <f t="shared" ref="BE718:BE781" si="117">IFERROR(FIND(F$3,BB718,1),0)</f>
        <v>0</v>
      </c>
      <c r="BF718" s="68">
        <f t="shared" si="113"/>
        <v>0</v>
      </c>
      <c r="BG718" s="44">
        <f>SUM(BF$14:BF718)</f>
        <v>9</v>
      </c>
      <c r="BH718" s="11">
        <f t="shared" si="114"/>
        <v>0</v>
      </c>
      <c r="BI718" s="11">
        <f t="shared" si="115"/>
        <v>705</v>
      </c>
      <c r="BT718" s="74">
        <v>674</v>
      </c>
      <c r="BU718" s="74" t="s">
        <v>1006</v>
      </c>
      <c r="BV718" s="69" t="s">
        <v>2389</v>
      </c>
    </row>
    <row r="719" spans="1:74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AP719" s="68">
        <f t="shared" ref="AP719:AP782" si="118">AX719</f>
        <v>0</v>
      </c>
      <c r="AQ719" s="68">
        <v>706</v>
      </c>
      <c r="AR719" s="41" t="s">
        <v>1036</v>
      </c>
      <c r="AS719" s="42">
        <v>4</v>
      </c>
      <c r="AT719" s="43">
        <v>1.1999999999999999E-3</v>
      </c>
      <c r="AU719" s="38">
        <f t="shared" si="116"/>
        <v>0</v>
      </c>
      <c r="AV719" s="68">
        <f t="shared" ref="AV719:AV782" si="119">IF(AU719=0,0,1)</f>
        <v>0</v>
      </c>
      <c r="AW719" s="44">
        <f>SUM(AV$14:AV719)</f>
        <v>0</v>
      </c>
      <c r="AX719" s="11">
        <f t="shared" ref="AX719:AX782" si="120">IF(AV719=1,AW719,0)</f>
        <v>0</v>
      </c>
      <c r="AY719" s="11">
        <f t="shared" ref="AY719:AY782" si="121">AQ719</f>
        <v>706</v>
      </c>
      <c r="AZ719" s="11">
        <f t="shared" ref="AZ719:AZ782" si="122">BH719</f>
        <v>0</v>
      </c>
      <c r="BA719" s="11">
        <v>706</v>
      </c>
      <c r="BB719" s="54" t="s">
        <v>2016</v>
      </c>
      <c r="BC719" s="54">
        <v>4</v>
      </c>
      <c r="BD719" s="54">
        <v>1.1999999999999999E-3</v>
      </c>
      <c r="BE719" s="38">
        <f t="shared" si="117"/>
        <v>0</v>
      </c>
      <c r="BF719" s="68">
        <f t="shared" si="113"/>
        <v>0</v>
      </c>
      <c r="BG719" s="44">
        <f>SUM(BF$14:BF719)</f>
        <v>9</v>
      </c>
      <c r="BH719" s="11">
        <f t="shared" si="114"/>
        <v>0</v>
      </c>
      <c r="BI719" s="11">
        <f t="shared" si="115"/>
        <v>706</v>
      </c>
      <c r="BT719" s="74">
        <v>675</v>
      </c>
      <c r="BU719" s="74" t="s">
        <v>308</v>
      </c>
      <c r="BV719" s="69" t="s">
        <v>2389</v>
      </c>
    </row>
    <row r="720" spans="1:74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AP720" s="68">
        <f t="shared" si="118"/>
        <v>0</v>
      </c>
      <c r="AQ720" s="68">
        <v>707</v>
      </c>
      <c r="AR720" s="41" t="s">
        <v>1037</v>
      </c>
      <c r="AS720" s="42">
        <v>5</v>
      </c>
      <c r="AT720" s="43">
        <v>1.6000000000000001E-3</v>
      </c>
      <c r="AU720" s="38">
        <f t="shared" si="116"/>
        <v>0</v>
      </c>
      <c r="AV720" s="68">
        <f t="shared" si="119"/>
        <v>0</v>
      </c>
      <c r="AW720" s="44">
        <f>SUM(AV$14:AV720)</f>
        <v>0</v>
      </c>
      <c r="AX720" s="11">
        <f t="shared" si="120"/>
        <v>0</v>
      </c>
      <c r="AY720" s="11">
        <f t="shared" si="121"/>
        <v>707</v>
      </c>
      <c r="AZ720" s="11">
        <f t="shared" si="122"/>
        <v>0</v>
      </c>
      <c r="BA720" s="11">
        <v>707</v>
      </c>
      <c r="BB720" s="54" t="s">
        <v>2017</v>
      </c>
      <c r="BC720" s="54">
        <v>5</v>
      </c>
      <c r="BD720" s="54">
        <v>1.6000000000000001E-3</v>
      </c>
      <c r="BE720" s="38">
        <f t="shared" si="117"/>
        <v>0</v>
      </c>
      <c r="BF720" s="68">
        <f t="shared" ref="BF720:BF783" si="123">IF(BE720=0,0,1)</f>
        <v>0</v>
      </c>
      <c r="BG720" s="44">
        <f>SUM(BF$14:BF720)</f>
        <v>9</v>
      </c>
      <c r="BH720" s="11">
        <f t="shared" ref="BH720:BH783" si="124">IF(BF720=1,BG720,0)</f>
        <v>0</v>
      </c>
      <c r="BI720" s="11">
        <f t="shared" ref="BI720:BI783" si="125">BA720</f>
        <v>707</v>
      </c>
      <c r="BT720" s="74">
        <v>676</v>
      </c>
      <c r="BU720" s="74" t="s">
        <v>1007</v>
      </c>
      <c r="BV720" s="69" t="s">
        <v>2389</v>
      </c>
    </row>
    <row r="721" spans="1:74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AP721" s="68">
        <f t="shared" si="118"/>
        <v>0</v>
      </c>
      <c r="AQ721" s="68">
        <v>708</v>
      </c>
      <c r="AR721" s="41" t="s">
        <v>1038</v>
      </c>
      <c r="AS721" s="42">
        <v>4</v>
      </c>
      <c r="AT721" s="43">
        <v>1.1999999999999999E-3</v>
      </c>
      <c r="AU721" s="38">
        <f t="shared" si="116"/>
        <v>0</v>
      </c>
      <c r="AV721" s="68">
        <f t="shared" si="119"/>
        <v>0</v>
      </c>
      <c r="AW721" s="44">
        <f>SUM(AV$14:AV721)</f>
        <v>0</v>
      </c>
      <c r="AX721" s="11">
        <f t="shared" si="120"/>
        <v>0</v>
      </c>
      <c r="AY721" s="11">
        <f t="shared" si="121"/>
        <v>708</v>
      </c>
      <c r="AZ721" s="11">
        <f t="shared" si="122"/>
        <v>0</v>
      </c>
      <c r="BA721" s="11">
        <v>708</v>
      </c>
      <c r="BB721" s="54" t="s">
        <v>2018</v>
      </c>
      <c r="BC721" s="54">
        <v>4</v>
      </c>
      <c r="BD721" s="54">
        <v>1.1999999999999999E-3</v>
      </c>
      <c r="BE721" s="38">
        <f t="shared" si="117"/>
        <v>0</v>
      </c>
      <c r="BF721" s="68">
        <f t="shared" si="123"/>
        <v>0</v>
      </c>
      <c r="BG721" s="44">
        <f>SUM(BF$14:BF721)</f>
        <v>9</v>
      </c>
      <c r="BH721" s="11">
        <f t="shared" si="124"/>
        <v>0</v>
      </c>
      <c r="BI721" s="11">
        <f t="shared" si="125"/>
        <v>708</v>
      </c>
      <c r="BT721" s="74">
        <v>677</v>
      </c>
      <c r="BU721" s="74" t="s">
        <v>1008</v>
      </c>
      <c r="BV721" s="69" t="s">
        <v>2389</v>
      </c>
    </row>
    <row r="722" spans="1:74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AP722" s="68">
        <f t="shared" si="118"/>
        <v>0</v>
      </c>
      <c r="AQ722" s="68">
        <v>709</v>
      </c>
      <c r="AR722" s="41" t="s">
        <v>1039</v>
      </c>
      <c r="AS722" s="42">
        <v>4</v>
      </c>
      <c r="AT722" s="43">
        <v>1.1999999999999999E-3</v>
      </c>
      <c r="AU722" s="38">
        <f t="shared" si="116"/>
        <v>0</v>
      </c>
      <c r="AV722" s="68">
        <f t="shared" si="119"/>
        <v>0</v>
      </c>
      <c r="AW722" s="44">
        <f>SUM(AV$14:AV722)</f>
        <v>0</v>
      </c>
      <c r="AX722" s="11">
        <f t="shared" si="120"/>
        <v>0</v>
      </c>
      <c r="AY722" s="11">
        <f t="shared" si="121"/>
        <v>709</v>
      </c>
      <c r="AZ722" s="11">
        <f t="shared" si="122"/>
        <v>0</v>
      </c>
      <c r="BA722" s="11">
        <v>709</v>
      </c>
      <c r="BB722" s="54" t="s">
        <v>2019</v>
      </c>
      <c r="BC722" s="54">
        <v>4</v>
      </c>
      <c r="BD722" s="54">
        <v>1.1999999999999999E-3</v>
      </c>
      <c r="BE722" s="38">
        <f t="shared" si="117"/>
        <v>0</v>
      </c>
      <c r="BF722" s="68">
        <f t="shared" si="123"/>
        <v>0</v>
      </c>
      <c r="BG722" s="44">
        <f>SUM(BF$14:BF722)</f>
        <v>9</v>
      </c>
      <c r="BH722" s="11">
        <f t="shared" si="124"/>
        <v>0</v>
      </c>
      <c r="BI722" s="11">
        <f t="shared" si="125"/>
        <v>709</v>
      </c>
      <c r="BT722" s="74">
        <v>678</v>
      </c>
      <c r="BU722" s="74" t="s">
        <v>1009</v>
      </c>
      <c r="BV722" s="69" t="s">
        <v>2389</v>
      </c>
    </row>
    <row r="723" spans="1:74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AP723" s="68">
        <f t="shared" si="118"/>
        <v>0</v>
      </c>
      <c r="AQ723" s="68">
        <v>710</v>
      </c>
      <c r="AR723" s="41" t="s">
        <v>1040</v>
      </c>
      <c r="AS723" s="42">
        <v>4</v>
      </c>
      <c r="AT723" s="43">
        <v>1.1999999999999999E-3</v>
      </c>
      <c r="AU723" s="38">
        <f t="shared" si="116"/>
        <v>0</v>
      </c>
      <c r="AV723" s="68">
        <f t="shared" si="119"/>
        <v>0</v>
      </c>
      <c r="AW723" s="44">
        <f>SUM(AV$14:AV723)</f>
        <v>0</v>
      </c>
      <c r="AX723" s="11">
        <f t="shared" si="120"/>
        <v>0</v>
      </c>
      <c r="AY723" s="11">
        <f t="shared" si="121"/>
        <v>710</v>
      </c>
      <c r="AZ723" s="11">
        <f t="shared" si="122"/>
        <v>0</v>
      </c>
      <c r="BA723" s="11">
        <v>710</v>
      </c>
      <c r="BB723" s="54" t="s">
        <v>2020</v>
      </c>
      <c r="BC723" s="54">
        <v>4</v>
      </c>
      <c r="BD723" s="54">
        <v>1.1999999999999999E-3</v>
      </c>
      <c r="BE723" s="38">
        <f t="shared" si="117"/>
        <v>0</v>
      </c>
      <c r="BF723" s="68">
        <f t="shared" si="123"/>
        <v>0</v>
      </c>
      <c r="BG723" s="44">
        <f>SUM(BF$14:BF723)</f>
        <v>9</v>
      </c>
      <c r="BH723" s="11">
        <f t="shared" si="124"/>
        <v>0</v>
      </c>
      <c r="BI723" s="11">
        <f t="shared" si="125"/>
        <v>710</v>
      </c>
      <c r="BT723" s="74">
        <v>679</v>
      </c>
      <c r="BU723" s="74" t="s">
        <v>1010</v>
      </c>
      <c r="BV723" s="69" t="s">
        <v>2389</v>
      </c>
    </row>
    <row r="724" spans="1:7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AP724" s="68">
        <f t="shared" si="118"/>
        <v>0</v>
      </c>
      <c r="AQ724" s="68">
        <v>711</v>
      </c>
      <c r="AR724" s="41" t="s">
        <v>1041</v>
      </c>
      <c r="AS724" s="42">
        <v>4</v>
      </c>
      <c r="AT724" s="43">
        <v>1.1999999999999999E-3</v>
      </c>
      <c r="AU724" s="38">
        <f t="shared" si="116"/>
        <v>0</v>
      </c>
      <c r="AV724" s="68">
        <f t="shared" si="119"/>
        <v>0</v>
      </c>
      <c r="AW724" s="44">
        <f>SUM(AV$14:AV724)</f>
        <v>0</v>
      </c>
      <c r="AX724" s="11">
        <f t="shared" si="120"/>
        <v>0</v>
      </c>
      <c r="AY724" s="11">
        <f t="shared" si="121"/>
        <v>711</v>
      </c>
      <c r="AZ724" s="11">
        <f t="shared" si="122"/>
        <v>0</v>
      </c>
      <c r="BA724" s="11">
        <v>711</v>
      </c>
      <c r="BB724" s="54" t="s">
        <v>2021</v>
      </c>
      <c r="BC724" s="54">
        <v>4</v>
      </c>
      <c r="BD724" s="54">
        <v>1.1999999999999999E-3</v>
      </c>
      <c r="BE724" s="38">
        <f t="shared" si="117"/>
        <v>0</v>
      </c>
      <c r="BF724" s="68">
        <f t="shared" si="123"/>
        <v>0</v>
      </c>
      <c r="BG724" s="44">
        <f>SUM(BF$14:BF724)</f>
        <v>9</v>
      </c>
      <c r="BH724" s="11">
        <f t="shared" si="124"/>
        <v>0</v>
      </c>
      <c r="BI724" s="11">
        <f t="shared" si="125"/>
        <v>711</v>
      </c>
      <c r="BT724" s="74">
        <v>680</v>
      </c>
      <c r="BU724" s="74" t="s">
        <v>1011</v>
      </c>
      <c r="BV724" s="69" t="s">
        <v>2389</v>
      </c>
    </row>
    <row r="725" spans="1:74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AP725" s="68">
        <f t="shared" si="118"/>
        <v>0</v>
      </c>
      <c r="AQ725" s="68">
        <v>712</v>
      </c>
      <c r="AR725" s="41" t="s">
        <v>1042</v>
      </c>
      <c r="AS725" s="42">
        <v>5</v>
      </c>
      <c r="AT725" s="43">
        <v>1.6000000000000001E-3</v>
      </c>
      <c r="AU725" s="38">
        <f t="shared" si="116"/>
        <v>0</v>
      </c>
      <c r="AV725" s="68">
        <f t="shared" si="119"/>
        <v>0</v>
      </c>
      <c r="AW725" s="44">
        <f>SUM(AV$14:AV725)</f>
        <v>0</v>
      </c>
      <c r="AX725" s="11">
        <f t="shared" si="120"/>
        <v>0</v>
      </c>
      <c r="AY725" s="11">
        <f t="shared" si="121"/>
        <v>712</v>
      </c>
      <c r="AZ725" s="11">
        <f t="shared" si="122"/>
        <v>0</v>
      </c>
      <c r="BA725" s="11">
        <v>712</v>
      </c>
      <c r="BB725" s="54" t="s">
        <v>2022</v>
      </c>
      <c r="BC725" s="54">
        <v>5</v>
      </c>
      <c r="BD725" s="54">
        <v>1.6000000000000001E-3</v>
      </c>
      <c r="BE725" s="38">
        <f t="shared" si="117"/>
        <v>0</v>
      </c>
      <c r="BF725" s="68">
        <f t="shared" si="123"/>
        <v>0</v>
      </c>
      <c r="BG725" s="44">
        <f>SUM(BF$14:BF725)</f>
        <v>9</v>
      </c>
      <c r="BH725" s="11">
        <f t="shared" si="124"/>
        <v>0</v>
      </c>
      <c r="BI725" s="11">
        <f t="shared" si="125"/>
        <v>712</v>
      </c>
      <c r="BT725" s="74">
        <v>681</v>
      </c>
      <c r="BU725" s="74" t="s">
        <v>1012</v>
      </c>
      <c r="BV725" s="69" t="s">
        <v>2389</v>
      </c>
    </row>
    <row r="726" spans="1:74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AP726" s="68">
        <f t="shared" si="118"/>
        <v>0</v>
      </c>
      <c r="AQ726" s="68">
        <v>713</v>
      </c>
      <c r="AR726" s="41" t="s">
        <v>1043</v>
      </c>
      <c r="AS726" s="42">
        <v>8</v>
      </c>
      <c r="AT726" s="43">
        <v>3.0000000000000001E-3</v>
      </c>
      <c r="AU726" s="38">
        <f t="shared" si="116"/>
        <v>0</v>
      </c>
      <c r="AV726" s="68">
        <f t="shared" si="119"/>
        <v>0</v>
      </c>
      <c r="AW726" s="44">
        <f>SUM(AV$14:AV726)</f>
        <v>0</v>
      </c>
      <c r="AX726" s="11">
        <f t="shared" si="120"/>
        <v>0</v>
      </c>
      <c r="AY726" s="11">
        <f t="shared" si="121"/>
        <v>713</v>
      </c>
      <c r="AZ726" s="11">
        <f t="shared" si="122"/>
        <v>0</v>
      </c>
      <c r="BA726" s="11">
        <v>713</v>
      </c>
      <c r="BB726" s="54" t="s">
        <v>2023</v>
      </c>
      <c r="BC726" s="54">
        <v>8</v>
      </c>
      <c r="BD726" s="54">
        <v>3.0000000000000001E-3</v>
      </c>
      <c r="BE726" s="38">
        <f t="shared" si="117"/>
        <v>0</v>
      </c>
      <c r="BF726" s="68">
        <f t="shared" si="123"/>
        <v>0</v>
      </c>
      <c r="BG726" s="44">
        <f>SUM(BF$14:BF726)</f>
        <v>9</v>
      </c>
      <c r="BH726" s="11">
        <f t="shared" si="124"/>
        <v>0</v>
      </c>
      <c r="BI726" s="11">
        <f t="shared" si="125"/>
        <v>713</v>
      </c>
      <c r="BT726" s="74">
        <v>682</v>
      </c>
      <c r="BU726" s="74" t="s">
        <v>1013</v>
      </c>
      <c r="BV726" s="69" t="s">
        <v>2389</v>
      </c>
    </row>
    <row r="727" spans="1:74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AP727" s="68">
        <f t="shared" si="118"/>
        <v>0</v>
      </c>
      <c r="AQ727" s="68">
        <v>714</v>
      </c>
      <c r="AR727" s="41" t="s">
        <v>1044</v>
      </c>
      <c r="AS727" s="42">
        <v>5</v>
      </c>
      <c r="AT727" s="43">
        <v>1.6000000000000001E-3</v>
      </c>
      <c r="AU727" s="38">
        <f t="shared" si="116"/>
        <v>0</v>
      </c>
      <c r="AV727" s="68">
        <f t="shared" si="119"/>
        <v>0</v>
      </c>
      <c r="AW727" s="44">
        <f>SUM(AV$14:AV727)</f>
        <v>0</v>
      </c>
      <c r="AX727" s="11">
        <f t="shared" si="120"/>
        <v>0</v>
      </c>
      <c r="AY727" s="11">
        <f t="shared" si="121"/>
        <v>714</v>
      </c>
      <c r="AZ727" s="11">
        <f t="shared" si="122"/>
        <v>0</v>
      </c>
      <c r="BA727" s="11">
        <v>714</v>
      </c>
      <c r="BB727" s="54" t="s">
        <v>2024</v>
      </c>
      <c r="BC727" s="54">
        <v>5</v>
      </c>
      <c r="BD727" s="54">
        <v>1.6000000000000001E-3</v>
      </c>
      <c r="BE727" s="38">
        <f t="shared" si="117"/>
        <v>0</v>
      </c>
      <c r="BF727" s="68">
        <f t="shared" si="123"/>
        <v>0</v>
      </c>
      <c r="BG727" s="44">
        <f>SUM(BF$14:BF727)</f>
        <v>9</v>
      </c>
      <c r="BH727" s="11">
        <f t="shared" si="124"/>
        <v>0</v>
      </c>
      <c r="BI727" s="11">
        <f t="shared" si="125"/>
        <v>714</v>
      </c>
      <c r="BT727" s="74">
        <v>683</v>
      </c>
      <c r="BU727" s="74" t="s">
        <v>1014</v>
      </c>
      <c r="BV727" s="69" t="s">
        <v>2389</v>
      </c>
    </row>
    <row r="728" spans="1:74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AP728" s="68">
        <f t="shared" si="118"/>
        <v>0</v>
      </c>
      <c r="AQ728" s="68">
        <v>715</v>
      </c>
      <c r="AR728" s="41" t="s">
        <v>1045</v>
      </c>
      <c r="AS728" s="42">
        <v>4</v>
      </c>
      <c r="AT728" s="43">
        <v>1.1999999999999999E-3</v>
      </c>
      <c r="AU728" s="38">
        <f t="shared" si="116"/>
        <v>0</v>
      </c>
      <c r="AV728" s="68">
        <f t="shared" si="119"/>
        <v>0</v>
      </c>
      <c r="AW728" s="44">
        <f>SUM(AV$14:AV728)</f>
        <v>0</v>
      </c>
      <c r="AX728" s="11">
        <f t="shared" si="120"/>
        <v>0</v>
      </c>
      <c r="AY728" s="11">
        <f t="shared" si="121"/>
        <v>715</v>
      </c>
      <c r="AZ728" s="11">
        <f t="shared" si="122"/>
        <v>0</v>
      </c>
      <c r="BA728" s="11">
        <v>715</v>
      </c>
      <c r="BB728" s="54" t="s">
        <v>2025</v>
      </c>
      <c r="BC728" s="54">
        <v>4</v>
      </c>
      <c r="BD728" s="54">
        <v>1.1999999999999999E-3</v>
      </c>
      <c r="BE728" s="38">
        <f t="shared" si="117"/>
        <v>0</v>
      </c>
      <c r="BF728" s="68">
        <f t="shared" si="123"/>
        <v>0</v>
      </c>
      <c r="BG728" s="44">
        <f>SUM(BF$14:BF728)</f>
        <v>9</v>
      </c>
      <c r="BH728" s="11">
        <f t="shared" si="124"/>
        <v>0</v>
      </c>
      <c r="BI728" s="11">
        <f t="shared" si="125"/>
        <v>715</v>
      </c>
      <c r="BT728" s="74">
        <v>684</v>
      </c>
      <c r="BU728" s="74" t="s">
        <v>1015</v>
      </c>
      <c r="BV728" s="69" t="s">
        <v>2389</v>
      </c>
    </row>
    <row r="729" spans="1:74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AP729" s="68">
        <f t="shared" si="118"/>
        <v>0</v>
      </c>
      <c r="AQ729" s="68">
        <v>716</v>
      </c>
      <c r="AR729" s="41" t="s">
        <v>1046</v>
      </c>
      <c r="AS729" s="42">
        <v>4</v>
      </c>
      <c r="AT729" s="43">
        <v>1.1999999999999999E-3</v>
      </c>
      <c r="AU729" s="38">
        <f t="shared" si="116"/>
        <v>0</v>
      </c>
      <c r="AV729" s="68">
        <f t="shared" si="119"/>
        <v>0</v>
      </c>
      <c r="AW729" s="44">
        <f>SUM(AV$14:AV729)</f>
        <v>0</v>
      </c>
      <c r="AX729" s="11">
        <f t="shared" si="120"/>
        <v>0</v>
      </c>
      <c r="AY729" s="11">
        <f t="shared" si="121"/>
        <v>716</v>
      </c>
      <c r="AZ729" s="11">
        <f t="shared" si="122"/>
        <v>0</v>
      </c>
      <c r="BA729" s="11">
        <v>716</v>
      </c>
      <c r="BB729" s="54" t="s">
        <v>2026</v>
      </c>
      <c r="BC729" s="54">
        <v>4</v>
      </c>
      <c r="BD729" s="54">
        <v>1.1999999999999999E-3</v>
      </c>
      <c r="BE729" s="38">
        <f t="shared" si="117"/>
        <v>0</v>
      </c>
      <c r="BF729" s="68">
        <f t="shared" si="123"/>
        <v>0</v>
      </c>
      <c r="BG729" s="44">
        <f>SUM(BF$14:BF729)</f>
        <v>9</v>
      </c>
      <c r="BH729" s="11">
        <f t="shared" si="124"/>
        <v>0</v>
      </c>
      <c r="BI729" s="11">
        <f t="shared" si="125"/>
        <v>716</v>
      </c>
      <c r="BT729" s="74">
        <v>685</v>
      </c>
      <c r="BU729" s="74" t="s">
        <v>1016</v>
      </c>
      <c r="BV729" s="69" t="s">
        <v>2389</v>
      </c>
    </row>
    <row r="730" spans="1:74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AP730" s="68">
        <f t="shared" si="118"/>
        <v>0</v>
      </c>
      <c r="AQ730" s="68">
        <v>717</v>
      </c>
      <c r="AR730" s="41" t="s">
        <v>1047</v>
      </c>
      <c r="AS730" s="42">
        <v>5</v>
      </c>
      <c r="AT730" s="43">
        <v>1.6000000000000001E-3</v>
      </c>
      <c r="AU730" s="38">
        <f t="shared" si="116"/>
        <v>0</v>
      </c>
      <c r="AV730" s="68">
        <f t="shared" si="119"/>
        <v>0</v>
      </c>
      <c r="AW730" s="44">
        <f>SUM(AV$14:AV730)</f>
        <v>0</v>
      </c>
      <c r="AX730" s="11">
        <f t="shared" si="120"/>
        <v>0</v>
      </c>
      <c r="AY730" s="11">
        <f t="shared" si="121"/>
        <v>717</v>
      </c>
      <c r="AZ730" s="11">
        <f t="shared" si="122"/>
        <v>0</v>
      </c>
      <c r="BA730" s="11">
        <v>717</v>
      </c>
      <c r="BB730" s="54" t="s">
        <v>2027</v>
      </c>
      <c r="BC730" s="54">
        <v>5</v>
      </c>
      <c r="BD730" s="54">
        <v>1.6000000000000001E-3</v>
      </c>
      <c r="BE730" s="38">
        <f t="shared" si="117"/>
        <v>0</v>
      </c>
      <c r="BF730" s="68">
        <f t="shared" si="123"/>
        <v>0</v>
      </c>
      <c r="BG730" s="44">
        <f>SUM(BF$14:BF730)</f>
        <v>9</v>
      </c>
      <c r="BH730" s="11">
        <f t="shared" si="124"/>
        <v>0</v>
      </c>
      <c r="BI730" s="11">
        <f t="shared" si="125"/>
        <v>717</v>
      </c>
      <c r="BT730" s="74">
        <v>686</v>
      </c>
      <c r="BU730" s="74" t="s">
        <v>1017</v>
      </c>
      <c r="BV730" s="69" t="s">
        <v>2389</v>
      </c>
    </row>
    <row r="731" spans="1:74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AP731" s="68">
        <f t="shared" si="118"/>
        <v>0</v>
      </c>
      <c r="AQ731" s="68">
        <v>718</v>
      </c>
      <c r="AR731" s="41" t="s">
        <v>1048</v>
      </c>
      <c r="AS731" s="42">
        <v>4</v>
      </c>
      <c r="AT731" s="43">
        <v>1.1999999999999999E-3</v>
      </c>
      <c r="AU731" s="38">
        <f t="shared" si="116"/>
        <v>0</v>
      </c>
      <c r="AV731" s="68">
        <f t="shared" si="119"/>
        <v>0</v>
      </c>
      <c r="AW731" s="44">
        <f>SUM(AV$14:AV731)</f>
        <v>0</v>
      </c>
      <c r="AX731" s="11">
        <f t="shared" si="120"/>
        <v>0</v>
      </c>
      <c r="AY731" s="11">
        <f t="shared" si="121"/>
        <v>718</v>
      </c>
      <c r="AZ731" s="11">
        <f t="shared" si="122"/>
        <v>0</v>
      </c>
      <c r="BA731" s="11">
        <v>718</v>
      </c>
      <c r="BB731" s="54" t="s">
        <v>2028</v>
      </c>
      <c r="BC731" s="54">
        <v>4</v>
      </c>
      <c r="BD731" s="54">
        <v>1.1999999999999999E-3</v>
      </c>
      <c r="BE731" s="38">
        <f t="shared" si="117"/>
        <v>0</v>
      </c>
      <c r="BF731" s="68">
        <f t="shared" si="123"/>
        <v>0</v>
      </c>
      <c r="BG731" s="44">
        <f>SUM(BF$14:BF731)</f>
        <v>9</v>
      </c>
      <c r="BH731" s="11">
        <f t="shared" si="124"/>
        <v>0</v>
      </c>
      <c r="BI731" s="11">
        <f t="shared" si="125"/>
        <v>718</v>
      </c>
      <c r="BT731" s="74">
        <v>687</v>
      </c>
      <c r="BU731" s="74" t="s">
        <v>1018</v>
      </c>
      <c r="BV731" s="69" t="s">
        <v>2391</v>
      </c>
    </row>
    <row r="732" spans="1:74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AP732" s="68">
        <f t="shared" si="118"/>
        <v>0</v>
      </c>
      <c r="AQ732" s="68">
        <v>719</v>
      </c>
      <c r="AR732" s="41" t="s">
        <v>1049</v>
      </c>
      <c r="AS732" s="42">
        <v>4</v>
      </c>
      <c r="AT732" s="43">
        <v>1.1999999999999999E-3</v>
      </c>
      <c r="AU732" s="38">
        <f t="shared" si="116"/>
        <v>0</v>
      </c>
      <c r="AV732" s="68">
        <f t="shared" si="119"/>
        <v>0</v>
      </c>
      <c r="AW732" s="44">
        <f>SUM(AV$14:AV732)</f>
        <v>0</v>
      </c>
      <c r="AX732" s="11">
        <f t="shared" si="120"/>
        <v>0</v>
      </c>
      <c r="AY732" s="11">
        <f t="shared" si="121"/>
        <v>719</v>
      </c>
      <c r="AZ732" s="11">
        <f t="shared" si="122"/>
        <v>0</v>
      </c>
      <c r="BA732" s="11">
        <v>719</v>
      </c>
      <c r="BB732" s="54" t="s">
        <v>2029</v>
      </c>
      <c r="BC732" s="54">
        <v>4</v>
      </c>
      <c r="BD732" s="54">
        <v>1.1999999999999999E-3</v>
      </c>
      <c r="BE732" s="38">
        <f t="shared" si="117"/>
        <v>0</v>
      </c>
      <c r="BF732" s="68">
        <f t="shared" si="123"/>
        <v>0</v>
      </c>
      <c r="BG732" s="44">
        <f>SUM(BF$14:BF732)</f>
        <v>9</v>
      </c>
      <c r="BH732" s="11">
        <f t="shared" si="124"/>
        <v>0</v>
      </c>
      <c r="BI732" s="11">
        <f t="shared" si="125"/>
        <v>719</v>
      </c>
      <c r="BT732" s="74">
        <v>688</v>
      </c>
      <c r="BU732" s="74" t="s">
        <v>1019</v>
      </c>
      <c r="BV732" s="69" t="s">
        <v>2391</v>
      </c>
    </row>
    <row r="733" spans="1:74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AP733" s="68">
        <f t="shared" si="118"/>
        <v>0</v>
      </c>
      <c r="AQ733" s="68">
        <v>720</v>
      </c>
      <c r="AR733" s="41" t="s">
        <v>1050</v>
      </c>
      <c r="AS733" s="42">
        <v>4</v>
      </c>
      <c r="AT733" s="43">
        <v>1.1999999999999999E-3</v>
      </c>
      <c r="AU733" s="38">
        <f t="shared" si="116"/>
        <v>0</v>
      </c>
      <c r="AV733" s="68">
        <f t="shared" si="119"/>
        <v>0</v>
      </c>
      <c r="AW733" s="44">
        <f>SUM(AV$14:AV733)</f>
        <v>0</v>
      </c>
      <c r="AX733" s="11">
        <f t="shared" si="120"/>
        <v>0</v>
      </c>
      <c r="AY733" s="11">
        <f t="shared" si="121"/>
        <v>720</v>
      </c>
      <c r="AZ733" s="11">
        <f t="shared" si="122"/>
        <v>0</v>
      </c>
      <c r="BA733" s="11">
        <v>720</v>
      </c>
      <c r="BB733" s="54" t="s">
        <v>2030</v>
      </c>
      <c r="BC733" s="54">
        <v>4</v>
      </c>
      <c r="BD733" s="54">
        <v>1.1999999999999999E-3</v>
      </c>
      <c r="BE733" s="38">
        <f t="shared" si="117"/>
        <v>0</v>
      </c>
      <c r="BF733" s="68">
        <f t="shared" si="123"/>
        <v>0</v>
      </c>
      <c r="BG733" s="44">
        <f>SUM(BF$14:BF733)</f>
        <v>9</v>
      </c>
      <c r="BH733" s="11">
        <f t="shared" si="124"/>
        <v>0</v>
      </c>
      <c r="BI733" s="11">
        <f t="shared" si="125"/>
        <v>720</v>
      </c>
      <c r="BT733" s="74">
        <v>689</v>
      </c>
      <c r="BU733" s="74" t="s">
        <v>1020</v>
      </c>
      <c r="BV733" s="69" t="s">
        <v>2389</v>
      </c>
    </row>
    <row r="734" spans="1:7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AP734" s="68">
        <f t="shared" si="118"/>
        <v>0</v>
      </c>
      <c r="AQ734" s="68">
        <v>721</v>
      </c>
      <c r="AR734" s="41" t="s">
        <v>1051</v>
      </c>
      <c r="AS734" s="42">
        <v>8</v>
      </c>
      <c r="AT734" s="43">
        <v>3.0000000000000001E-3</v>
      </c>
      <c r="AU734" s="38">
        <f t="shared" si="116"/>
        <v>0</v>
      </c>
      <c r="AV734" s="68">
        <f t="shared" si="119"/>
        <v>0</v>
      </c>
      <c r="AW734" s="44">
        <f>SUM(AV$14:AV734)</f>
        <v>0</v>
      </c>
      <c r="AX734" s="11">
        <f t="shared" si="120"/>
        <v>0</v>
      </c>
      <c r="AY734" s="11">
        <f t="shared" si="121"/>
        <v>721</v>
      </c>
      <c r="AZ734" s="11">
        <f t="shared" si="122"/>
        <v>0</v>
      </c>
      <c r="BA734" s="11">
        <v>721</v>
      </c>
      <c r="BB734" s="54" t="s">
        <v>2031</v>
      </c>
      <c r="BC734" s="54">
        <v>8</v>
      </c>
      <c r="BD734" s="54">
        <v>3.0000000000000001E-3</v>
      </c>
      <c r="BE734" s="38">
        <f t="shared" si="117"/>
        <v>0</v>
      </c>
      <c r="BF734" s="68">
        <f t="shared" si="123"/>
        <v>0</v>
      </c>
      <c r="BG734" s="44">
        <f>SUM(BF$14:BF734)</f>
        <v>9</v>
      </c>
      <c r="BH734" s="11">
        <f t="shared" si="124"/>
        <v>0</v>
      </c>
      <c r="BI734" s="11">
        <f t="shared" si="125"/>
        <v>721</v>
      </c>
      <c r="BT734" s="74">
        <v>690</v>
      </c>
      <c r="BU734" s="74" t="s">
        <v>1021</v>
      </c>
      <c r="BV734" s="69" t="s">
        <v>2389</v>
      </c>
    </row>
    <row r="735" spans="1:74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AP735" s="68">
        <f t="shared" si="118"/>
        <v>0</v>
      </c>
      <c r="AQ735" s="68">
        <v>722</v>
      </c>
      <c r="AR735" s="41" t="s">
        <v>309</v>
      </c>
      <c r="AS735" s="42">
        <v>5</v>
      </c>
      <c r="AT735" s="43">
        <v>1.6000000000000001E-3</v>
      </c>
      <c r="AU735" s="38">
        <f t="shared" si="116"/>
        <v>0</v>
      </c>
      <c r="AV735" s="68">
        <f t="shared" si="119"/>
        <v>0</v>
      </c>
      <c r="AW735" s="44">
        <f>SUM(AV$14:AV735)</f>
        <v>0</v>
      </c>
      <c r="AX735" s="11">
        <f t="shared" si="120"/>
        <v>0</v>
      </c>
      <c r="AY735" s="11">
        <f t="shared" si="121"/>
        <v>722</v>
      </c>
      <c r="AZ735" s="11">
        <f t="shared" si="122"/>
        <v>0</v>
      </c>
      <c r="BA735" s="11">
        <v>722</v>
      </c>
      <c r="BB735" s="54" t="s">
        <v>2032</v>
      </c>
      <c r="BC735" s="54">
        <v>5</v>
      </c>
      <c r="BD735" s="54">
        <v>1.6000000000000001E-3</v>
      </c>
      <c r="BE735" s="38">
        <f t="shared" si="117"/>
        <v>0</v>
      </c>
      <c r="BF735" s="68">
        <f t="shared" si="123"/>
        <v>0</v>
      </c>
      <c r="BG735" s="44">
        <f>SUM(BF$14:BF735)</f>
        <v>9</v>
      </c>
      <c r="BH735" s="11">
        <f t="shared" si="124"/>
        <v>0</v>
      </c>
      <c r="BI735" s="11">
        <f t="shared" si="125"/>
        <v>722</v>
      </c>
      <c r="BT735" s="74">
        <v>691</v>
      </c>
      <c r="BU735" s="74" t="s">
        <v>1022</v>
      </c>
      <c r="BV735" s="69" t="s">
        <v>2389</v>
      </c>
    </row>
    <row r="736" spans="1:74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AP736" s="68">
        <f t="shared" si="118"/>
        <v>0</v>
      </c>
      <c r="AQ736" s="68">
        <v>723</v>
      </c>
      <c r="AR736" s="41" t="s">
        <v>1052</v>
      </c>
      <c r="AS736" s="42">
        <v>8</v>
      </c>
      <c r="AT736" s="43">
        <v>3.0000000000000001E-3</v>
      </c>
      <c r="AU736" s="38">
        <f t="shared" si="116"/>
        <v>0</v>
      </c>
      <c r="AV736" s="68">
        <f t="shared" si="119"/>
        <v>0</v>
      </c>
      <c r="AW736" s="44">
        <f>SUM(AV$14:AV736)</f>
        <v>0</v>
      </c>
      <c r="AX736" s="11">
        <f t="shared" si="120"/>
        <v>0</v>
      </c>
      <c r="AY736" s="11">
        <f t="shared" si="121"/>
        <v>723</v>
      </c>
      <c r="AZ736" s="11">
        <f t="shared" si="122"/>
        <v>0</v>
      </c>
      <c r="BA736" s="11">
        <v>723</v>
      </c>
      <c r="BB736" s="54" t="s">
        <v>2033</v>
      </c>
      <c r="BC736" s="54">
        <v>8</v>
      </c>
      <c r="BD736" s="54">
        <v>3.0000000000000001E-3</v>
      </c>
      <c r="BE736" s="38">
        <f t="shared" si="117"/>
        <v>0</v>
      </c>
      <c r="BF736" s="68">
        <f t="shared" si="123"/>
        <v>0</v>
      </c>
      <c r="BG736" s="44">
        <f>SUM(BF$14:BF736)</f>
        <v>9</v>
      </c>
      <c r="BH736" s="11">
        <f t="shared" si="124"/>
        <v>0</v>
      </c>
      <c r="BI736" s="11">
        <f t="shared" si="125"/>
        <v>723</v>
      </c>
      <c r="BT736" s="74">
        <v>692</v>
      </c>
      <c r="BU736" s="74" t="s">
        <v>1023</v>
      </c>
      <c r="BV736" s="69" t="s">
        <v>2389</v>
      </c>
    </row>
    <row r="737" spans="1:74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AP737" s="68">
        <f t="shared" si="118"/>
        <v>0</v>
      </c>
      <c r="AQ737" s="68">
        <v>724</v>
      </c>
      <c r="AR737" s="41" t="s">
        <v>1053</v>
      </c>
      <c r="AS737" s="42">
        <v>4</v>
      </c>
      <c r="AT737" s="43">
        <v>1.1999999999999999E-3</v>
      </c>
      <c r="AU737" s="38">
        <f t="shared" si="116"/>
        <v>0</v>
      </c>
      <c r="AV737" s="68">
        <f t="shared" si="119"/>
        <v>0</v>
      </c>
      <c r="AW737" s="44">
        <f>SUM(AV$14:AV737)</f>
        <v>0</v>
      </c>
      <c r="AX737" s="11">
        <f t="shared" si="120"/>
        <v>0</v>
      </c>
      <c r="AY737" s="11">
        <f t="shared" si="121"/>
        <v>724</v>
      </c>
      <c r="AZ737" s="11">
        <f t="shared" si="122"/>
        <v>0</v>
      </c>
      <c r="BA737" s="11">
        <v>724</v>
      </c>
      <c r="BB737" s="54" t="s">
        <v>2034</v>
      </c>
      <c r="BC737" s="54">
        <v>4</v>
      </c>
      <c r="BD737" s="54">
        <v>1.1999999999999999E-3</v>
      </c>
      <c r="BE737" s="38">
        <f t="shared" si="117"/>
        <v>0</v>
      </c>
      <c r="BF737" s="68">
        <f t="shared" si="123"/>
        <v>0</v>
      </c>
      <c r="BG737" s="44">
        <f>SUM(BF$14:BF737)</f>
        <v>9</v>
      </c>
      <c r="BH737" s="11">
        <f t="shared" si="124"/>
        <v>0</v>
      </c>
      <c r="BI737" s="11">
        <f t="shared" si="125"/>
        <v>724</v>
      </c>
      <c r="BT737" s="74">
        <v>693</v>
      </c>
      <c r="BU737" s="74" t="s">
        <v>1024</v>
      </c>
      <c r="BV737" s="69" t="s">
        <v>2389</v>
      </c>
    </row>
    <row r="738" spans="1:74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AP738" s="68">
        <f t="shared" si="118"/>
        <v>0</v>
      </c>
      <c r="AQ738" s="68">
        <v>725</v>
      </c>
      <c r="AR738" s="41" t="s">
        <v>1054</v>
      </c>
      <c r="AS738" s="42">
        <v>4</v>
      </c>
      <c r="AT738" s="43">
        <v>1.1999999999999999E-3</v>
      </c>
      <c r="AU738" s="38">
        <f t="shared" si="116"/>
        <v>0</v>
      </c>
      <c r="AV738" s="68">
        <f t="shared" si="119"/>
        <v>0</v>
      </c>
      <c r="AW738" s="44">
        <f>SUM(AV$14:AV738)</f>
        <v>0</v>
      </c>
      <c r="AX738" s="11">
        <f t="shared" si="120"/>
        <v>0</v>
      </c>
      <c r="AY738" s="11">
        <f t="shared" si="121"/>
        <v>725</v>
      </c>
      <c r="AZ738" s="11">
        <f t="shared" si="122"/>
        <v>0</v>
      </c>
      <c r="BA738" s="11">
        <v>725</v>
      </c>
      <c r="BB738" s="54" t="s">
        <v>2035</v>
      </c>
      <c r="BC738" s="54">
        <v>4</v>
      </c>
      <c r="BD738" s="54">
        <v>1.1999999999999999E-3</v>
      </c>
      <c r="BE738" s="38">
        <f t="shared" si="117"/>
        <v>0</v>
      </c>
      <c r="BF738" s="68">
        <f t="shared" si="123"/>
        <v>0</v>
      </c>
      <c r="BG738" s="44">
        <f>SUM(BF$14:BF738)</f>
        <v>9</v>
      </c>
      <c r="BH738" s="11">
        <f t="shared" si="124"/>
        <v>0</v>
      </c>
      <c r="BI738" s="11">
        <f t="shared" si="125"/>
        <v>725</v>
      </c>
      <c r="BT738" s="74">
        <v>694</v>
      </c>
      <c r="BU738" s="74" t="s">
        <v>1025</v>
      </c>
      <c r="BV738" s="69" t="s">
        <v>2389</v>
      </c>
    </row>
    <row r="739" spans="1:74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AP739" s="68">
        <f t="shared" si="118"/>
        <v>0</v>
      </c>
      <c r="AQ739" s="68">
        <v>726</v>
      </c>
      <c r="AR739" s="41" t="s">
        <v>1055</v>
      </c>
      <c r="AS739" s="42">
        <v>5</v>
      </c>
      <c r="AT739" s="43">
        <v>1.6000000000000001E-3</v>
      </c>
      <c r="AU739" s="38">
        <f t="shared" si="116"/>
        <v>0</v>
      </c>
      <c r="AV739" s="68">
        <f t="shared" si="119"/>
        <v>0</v>
      </c>
      <c r="AW739" s="44">
        <f>SUM(AV$14:AV739)</f>
        <v>0</v>
      </c>
      <c r="AX739" s="11">
        <f t="shared" si="120"/>
        <v>0</v>
      </c>
      <c r="AY739" s="11">
        <f t="shared" si="121"/>
        <v>726</v>
      </c>
      <c r="AZ739" s="11">
        <f t="shared" si="122"/>
        <v>0</v>
      </c>
      <c r="BA739" s="11">
        <v>726</v>
      </c>
      <c r="BB739" s="54" t="s">
        <v>2036</v>
      </c>
      <c r="BC739" s="54">
        <v>5</v>
      </c>
      <c r="BD739" s="54">
        <v>1.6000000000000001E-3</v>
      </c>
      <c r="BE739" s="38">
        <f t="shared" si="117"/>
        <v>0</v>
      </c>
      <c r="BF739" s="68">
        <f t="shared" si="123"/>
        <v>0</v>
      </c>
      <c r="BG739" s="44">
        <f>SUM(BF$14:BF739)</f>
        <v>9</v>
      </c>
      <c r="BH739" s="11">
        <f t="shared" si="124"/>
        <v>0</v>
      </c>
      <c r="BI739" s="11">
        <f t="shared" si="125"/>
        <v>726</v>
      </c>
      <c r="BT739" s="74">
        <v>695</v>
      </c>
      <c r="BU739" s="74" t="s">
        <v>1026</v>
      </c>
      <c r="BV739" s="69" t="s">
        <v>2389</v>
      </c>
    </row>
    <row r="740" spans="1:74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AP740" s="68">
        <f t="shared" si="118"/>
        <v>0</v>
      </c>
      <c r="AQ740" s="68">
        <v>727</v>
      </c>
      <c r="AR740" s="41" t="s">
        <v>1056</v>
      </c>
      <c r="AS740" s="42">
        <v>5</v>
      </c>
      <c r="AT740" s="43">
        <v>1.6000000000000001E-3</v>
      </c>
      <c r="AU740" s="38">
        <f t="shared" si="116"/>
        <v>0</v>
      </c>
      <c r="AV740" s="68">
        <f t="shared" si="119"/>
        <v>0</v>
      </c>
      <c r="AW740" s="44">
        <f>SUM(AV$14:AV740)</f>
        <v>0</v>
      </c>
      <c r="AX740" s="11">
        <f t="shared" si="120"/>
        <v>0</v>
      </c>
      <c r="AY740" s="11">
        <f t="shared" si="121"/>
        <v>727</v>
      </c>
      <c r="AZ740" s="11">
        <f t="shared" si="122"/>
        <v>0</v>
      </c>
      <c r="BA740" s="11">
        <v>727</v>
      </c>
      <c r="BB740" s="54" t="s">
        <v>2037</v>
      </c>
      <c r="BC740" s="54">
        <v>5</v>
      </c>
      <c r="BD740" s="54">
        <v>1.6000000000000001E-3</v>
      </c>
      <c r="BE740" s="38">
        <f t="shared" si="117"/>
        <v>0</v>
      </c>
      <c r="BF740" s="68">
        <f t="shared" si="123"/>
        <v>0</v>
      </c>
      <c r="BG740" s="44">
        <f>SUM(BF$14:BF740)</f>
        <v>9</v>
      </c>
      <c r="BH740" s="11">
        <f t="shared" si="124"/>
        <v>0</v>
      </c>
      <c r="BI740" s="11">
        <f t="shared" si="125"/>
        <v>727</v>
      </c>
      <c r="BT740" s="74">
        <v>696</v>
      </c>
      <c r="BU740" s="74" t="s">
        <v>1027</v>
      </c>
      <c r="BV740" s="69" t="s">
        <v>2389</v>
      </c>
    </row>
    <row r="741" spans="1:74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AP741" s="68">
        <f t="shared" si="118"/>
        <v>0</v>
      </c>
      <c r="AQ741" s="68">
        <v>728</v>
      </c>
      <c r="AR741" s="41" t="s">
        <v>1057</v>
      </c>
      <c r="AS741" s="42">
        <v>4</v>
      </c>
      <c r="AT741" s="43">
        <v>1.1999999999999999E-3</v>
      </c>
      <c r="AU741" s="38">
        <f t="shared" si="116"/>
        <v>0</v>
      </c>
      <c r="AV741" s="68">
        <f t="shared" si="119"/>
        <v>0</v>
      </c>
      <c r="AW741" s="44">
        <f>SUM(AV$14:AV741)</f>
        <v>0</v>
      </c>
      <c r="AX741" s="11">
        <f t="shared" si="120"/>
        <v>0</v>
      </c>
      <c r="AY741" s="11">
        <f t="shared" si="121"/>
        <v>728</v>
      </c>
      <c r="AZ741" s="11">
        <f t="shared" si="122"/>
        <v>0</v>
      </c>
      <c r="BA741" s="11">
        <v>728</v>
      </c>
      <c r="BB741" s="54" t="s">
        <v>2038</v>
      </c>
      <c r="BC741" s="54">
        <v>4</v>
      </c>
      <c r="BD741" s="54">
        <v>1.1999999999999999E-3</v>
      </c>
      <c r="BE741" s="38">
        <f t="shared" si="117"/>
        <v>0</v>
      </c>
      <c r="BF741" s="68">
        <f t="shared" si="123"/>
        <v>0</v>
      </c>
      <c r="BG741" s="44">
        <f>SUM(BF$14:BF741)</f>
        <v>9</v>
      </c>
      <c r="BH741" s="11">
        <f t="shared" si="124"/>
        <v>0</v>
      </c>
      <c r="BI741" s="11">
        <f t="shared" si="125"/>
        <v>728</v>
      </c>
      <c r="BT741" s="74">
        <v>697</v>
      </c>
      <c r="BU741" s="74" t="s">
        <v>1028</v>
      </c>
      <c r="BV741" s="69" t="s">
        <v>2389</v>
      </c>
    </row>
    <row r="742" spans="1:74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AP742" s="68">
        <f t="shared" si="118"/>
        <v>0</v>
      </c>
      <c r="AQ742" s="68">
        <v>729</v>
      </c>
      <c r="AR742" s="41" t="s">
        <v>1058</v>
      </c>
      <c r="AS742" s="42">
        <v>6</v>
      </c>
      <c r="AT742" s="43">
        <v>2E-3</v>
      </c>
      <c r="AU742" s="38">
        <f t="shared" si="116"/>
        <v>0</v>
      </c>
      <c r="AV742" s="68">
        <f t="shared" si="119"/>
        <v>0</v>
      </c>
      <c r="AW742" s="44">
        <f>SUM(AV$14:AV742)</f>
        <v>0</v>
      </c>
      <c r="AX742" s="11">
        <f t="shared" si="120"/>
        <v>0</v>
      </c>
      <c r="AY742" s="11">
        <f t="shared" si="121"/>
        <v>729</v>
      </c>
      <c r="AZ742" s="11">
        <f t="shared" si="122"/>
        <v>0</v>
      </c>
      <c r="BA742" s="11">
        <v>729</v>
      </c>
      <c r="BB742" s="54" t="s">
        <v>2039</v>
      </c>
      <c r="BC742" s="54">
        <v>6</v>
      </c>
      <c r="BD742" s="54">
        <v>2E-3</v>
      </c>
      <c r="BE742" s="38">
        <f t="shared" si="117"/>
        <v>0</v>
      </c>
      <c r="BF742" s="68">
        <f t="shared" si="123"/>
        <v>0</v>
      </c>
      <c r="BG742" s="44">
        <f>SUM(BF$14:BF742)</f>
        <v>9</v>
      </c>
      <c r="BH742" s="11">
        <f t="shared" si="124"/>
        <v>0</v>
      </c>
      <c r="BI742" s="11">
        <f t="shared" si="125"/>
        <v>729</v>
      </c>
      <c r="BT742" s="74">
        <v>698</v>
      </c>
      <c r="BU742" s="74" t="s">
        <v>1029</v>
      </c>
      <c r="BV742" s="69" t="s">
        <v>2389</v>
      </c>
    </row>
    <row r="743" spans="1:74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AP743" s="68">
        <f t="shared" si="118"/>
        <v>0</v>
      </c>
      <c r="AQ743" s="68">
        <v>730</v>
      </c>
      <c r="AR743" s="41" t="s">
        <v>1059</v>
      </c>
      <c r="AS743" s="42">
        <v>7</v>
      </c>
      <c r="AT743" s="43">
        <v>2.5000000000000001E-3</v>
      </c>
      <c r="AU743" s="38">
        <f t="shared" si="116"/>
        <v>0</v>
      </c>
      <c r="AV743" s="68">
        <f t="shared" si="119"/>
        <v>0</v>
      </c>
      <c r="AW743" s="44">
        <f>SUM(AV$14:AV743)</f>
        <v>0</v>
      </c>
      <c r="AX743" s="11">
        <f t="shared" si="120"/>
        <v>0</v>
      </c>
      <c r="AY743" s="11">
        <f t="shared" si="121"/>
        <v>730</v>
      </c>
      <c r="AZ743" s="11">
        <f t="shared" si="122"/>
        <v>0</v>
      </c>
      <c r="BA743" s="11">
        <v>730</v>
      </c>
      <c r="BB743" s="54" t="s">
        <v>2040</v>
      </c>
      <c r="BC743" s="54">
        <v>7</v>
      </c>
      <c r="BD743" s="54">
        <v>2.5000000000000001E-3</v>
      </c>
      <c r="BE743" s="38">
        <f t="shared" si="117"/>
        <v>0</v>
      </c>
      <c r="BF743" s="68">
        <f t="shared" si="123"/>
        <v>0</v>
      </c>
      <c r="BG743" s="44">
        <f>SUM(BF$14:BF743)</f>
        <v>9</v>
      </c>
      <c r="BH743" s="11">
        <f t="shared" si="124"/>
        <v>0</v>
      </c>
      <c r="BI743" s="11">
        <f t="shared" si="125"/>
        <v>730</v>
      </c>
      <c r="BT743" s="74">
        <v>699</v>
      </c>
      <c r="BU743" s="74" t="s">
        <v>1030</v>
      </c>
      <c r="BV743" s="69" t="s">
        <v>2389</v>
      </c>
    </row>
    <row r="744" spans="1:7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AP744" s="68">
        <f t="shared" si="118"/>
        <v>0</v>
      </c>
      <c r="AQ744" s="68">
        <v>731</v>
      </c>
      <c r="AR744" s="41" t="s">
        <v>1060</v>
      </c>
      <c r="AS744" s="42">
        <v>7</v>
      </c>
      <c r="AT744" s="43">
        <v>2.5000000000000001E-3</v>
      </c>
      <c r="AU744" s="38">
        <f t="shared" si="116"/>
        <v>0</v>
      </c>
      <c r="AV744" s="68">
        <f t="shared" si="119"/>
        <v>0</v>
      </c>
      <c r="AW744" s="44">
        <f>SUM(AV$14:AV744)</f>
        <v>0</v>
      </c>
      <c r="AX744" s="11">
        <f t="shared" si="120"/>
        <v>0</v>
      </c>
      <c r="AY744" s="11">
        <f t="shared" si="121"/>
        <v>731</v>
      </c>
      <c r="AZ744" s="11">
        <f t="shared" si="122"/>
        <v>0</v>
      </c>
      <c r="BA744" s="11">
        <v>731</v>
      </c>
      <c r="BB744" s="54" t="s">
        <v>2041</v>
      </c>
      <c r="BC744" s="54">
        <v>7</v>
      </c>
      <c r="BD744" s="54">
        <v>2.5000000000000001E-3</v>
      </c>
      <c r="BE744" s="38">
        <f t="shared" si="117"/>
        <v>0</v>
      </c>
      <c r="BF744" s="68">
        <f t="shared" si="123"/>
        <v>0</v>
      </c>
      <c r="BG744" s="44">
        <f>SUM(BF$14:BF744)</f>
        <v>9</v>
      </c>
      <c r="BH744" s="11">
        <f t="shared" si="124"/>
        <v>0</v>
      </c>
      <c r="BI744" s="11">
        <f t="shared" si="125"/>
        <v>731</v>
      </c>
      <c r="BT744" s="74">
        <v>700</v>
      </c>
      <c r="BU744" s="74" t="s">
        <v>1031</v>
      </c>
      <c r="BV744" s="69" t="s">
        <v>2389</v>
      </c>
    </row>
    <row r="745" spans="1:74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AP745" s="68">
        <f t="shared" si="118"/>
        <v>0</v>
      </c>
      <c r="AQ745" s="68">
        <v>732</v>
      </c>
      <c r="AR745" s="41" t="s">
        <v>1061</v>
      </c>
      <c r="AS745" s="42">
        <v>6</v>
      </c>
      <c r="AT745" s="43">
        <v>2E-3</v>
      </c>
      <c r="AU745" s="38">
        <f t="shared" si="116"/>
        <v>0</v>
      </c>
      <c r="AV745" s="68">
        <f t="shared" si="119"/>
        <v>0</v>
      </c>
      <c r="AW745" s="44">
        <f>SUM(AV$14:AV745)</f>
        <v>0</v>
      </c>
      <c r="AX745" s="11">
        <f t="shared" si="120"/>
        <v>0</v>
      </c>
      <c r="AY745" s="11">
        <f t="shared" si="121"/>
        <v>732</v>
      </c>
      <c r="AZ745" s="11">
        <f t="shared" si="122"/>
        <v>0</v>
      </c>
      <c r="BA745" s="11">
        <v>732</v>
      </c>
      <c r="BB745" s="54" t="s">
        <v>2042</v>
      </c>
      <c r="BC745" s="54">
        <v>6</v>
      </c>
      <c r="BD745" s="54">
        <v>2E-3</v>
      </c>
      <c r="BE745" s="38">
        <f t="shared" si="117"/>
        <v>0</v>
      </c>
      <c r="BF745" s="68">
        <f t="shared" si="123"/>
        <v>0</v>
      </c>
      <c r="BG745" s="44">
        <f>SUM(BF$14:BF745)</f>
        <v>9</v>
      </c>
      <c r="BH745" s="11">
        <f t="shared" si="124"/>
        <v>0</v>
      </c>
      <c r="BI745" s="11">
        <f t="shared" si="125"/>
        <v>732</v>
      </c>
      <c r="BT745" s="74">
        <v>701</v>
      </c>
      <c r="BU745" s="74" t="s">
        <v>1032</v>
      </c>
      <c r="BV745" s="69" t="s">
        <v>2389</v>
      </c>
    </row>
    <row r="746" spans="1:74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AP746" s="68">
        <f t="shared" si="118"/>
        <v>0</v>
      </c>
      <c r="AQ746" s="68">
        <v>733</v>
      </c>
      <c r="AR746" s="41" t="s">
        <v>1062</v>
      </c>
      <c r="AS746" s="42">
        <v>8</v>
      </c>
      <c r="AT746" s="43">
        <v>3.0000000000000001E-3</v>
      </c>
      <c r="AU746" s="38">
        <f t="shared" si="116"/>
        <v>0</v>
      </c>
      <c r="AV746" s="68">
        <f t="shared" si="119"/>
        <v>0</v>
      </c>
      <c r="AW746" s="44">
        <f>SUM(AV$14:AV746)</f>
        <v>0</v>
      </c>
      <c r="AX746" s="11">
        <f t="shared" si="120"/>
        <v>0</v>
      </c>
      <c r="AY746" s="11">
        <f t="shared" si="121"/>
        <v>733</v>
      </c>
      <c r="AZ746" s="11">
        <f t="shared" si="122"/>
        <v>0</v>
      </c>
      <c r="BA746" s="11">
        <v>733</v>
      </c>
      <c r="BB746" s="54" t="s">
        <v>2043</v>
      </c>
      <c r="BC746" s="54">
        <v>8</v>
      </c>
      <c r="BD746" s="54">
        <v>3.0000000000000001E-3</v>
      </c>
      <c r="BE746" s="38">
        <f t="shared" si="117"/>
        <v>0</v>
      </c>
      <c r="BF746" s="68">
        <f t="shared" si="123"/>
        <v>0</v>
      </c>
      <c r="BG746" s="44">
        <f>SUM(BF$14:BF746)</f>
        <v>9</v>
      </c>
      <c r="BH746" s="11">
        <f t="shared" si="124"/>
        <v>0</v>
      </c>
      <c r="BI746" s="11">
        <f t="shared" si="125"/>
        <v>733</v>
      </c>
      <c r="BT746" s="74">
        <v>702</v>
      </c>
      <c r="BU746" s="74" t="s">
        <v>684</v>
      </c>
      <c r="BV746" s="69" t="s">
        <v>2389</v>
      </c>
    </row>
    <row r="747" spans="1:74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AP747" s="68">
        <f t="shared" si="118"/>
        <v>0</v>
      </c>
      <c r="AQ747" s="68">
        <v>734</v>
      </c>
      <c r="AR747" s="41" t="s">
        <v>1063</v>
      </c>
      <c r="AS747" s="42">
        <v>8</v>
      </c>
      <c r="AT747" s="43">
        <v>3.0000000000000001E-3</v>
      </c>
      <c r="AU747" s="38">
        <f t="shared" si="116"/>
        <v>0</v>
      </c>
      <c r="AV747" s="68">
        <f t="shared" si="119"/>
        <v>0</v>
      </c>
      <c r="AW747" s="44">
        <f>SUM(AV$14:AV747)</f>
        <v>0</v>
      </c>
      <c r="AX747" s="11">
        <f t="shared" si="120"/>
        <v>0</v>
      </c>
      <c r="AY747" s="11">
        <f t="shared" si="121"/>
        <v>734</v>
      </c>
      <c r="AZ747" s="11">
        <f t="shared" si="122"/>
        <v>0</v>
      </c>
      <c r="BA747" s="11">
        <v>734</v>
      </c>
      <c r="BB747" s="54" t="s">
        <v>2044</v>
      </c>
      <c r="BC747" s="54">
        <v>8</v>
      </c>
      <c r="BD747" s="54">
        <v>3.0000000000000001E-3</v>
      </c>
      <c r="BE747" s="38">
        <f t="shared" si="117"/>
        <v>0</v>
      </c>
      <c r="BF747" s="68">
        <f t="shared" si="123"/>
        <v>0</v>
      </c>
      <c r="BG747" s="44">
        <f>SUM(BF$14:BF747)</f>
        <v>9</v>
      </c>
      <c r="BH747" s="11">
        <f t="shared" si="124"/>
        <v>0</v>
      </c>
      <c r="BI747" s="11">
        <f t="shared" si="125"/>
        <v>734</v>
      </c>
      <c r="BT747" s="74">
        <v>703</v>
      </c>
      <c r="BU747" s="74" t="s">
        <v>1033</v>
      </c>
      <c r="BV747" s="69" t="s">
        <v>2389</v>
      </c>
    </row>
    <row r="748" spans="1:74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AP748" s="68">
        <f t="shared" si="118"/>
        <v>0</v>
      </c>
      <c r="AQ748" s="68">
        <v>735</v>
      </c>
      <c r="AR748" s="41" t="s">
        <v>1064</v>
      </c>
      <c r="AS748" s="42">
        <v>8</v>
      </c>
      <c r="AT748" s="43">
        <v>3.0000000000000001E-3</v>
      </c>
      <c r="AU748" s="38">
        <f t="shared" si="116"/>
        <v>0</v>
      </c>
      <c r="AV748" s="68">
        <f t="shared" si="119"/>
        <v>0</v>
      </c>
      <c r="AW748" s="44">
        <f>SUM(AV$14:AV748)</f>
        <v>0</v>
      </c>
      <c r="AX748" s="11">
        <f t="shared" si="120"/>
        <v>0</v>
      </c>
      <c r="AY748" s="11">
        <f t="shared" si="121"/>
        <v>735</v>
      </c>
      <c r="AZ748" s="11">
        <f t="shared" si="122"/>
        <v>0</v>
      </c>
      <c r="BA748" s="11">
        <v>735</v>
      </c>
      <c r="BB748" s="54" t="s">
        <v>2045</v>
      </c>
      <c r="BC748" s="54">
        <v>8</v>
      </c>
      <c r="BD748" s="54">
        <v>3.0000000000000001E-3</v>
      </c>
      <c r="BE748" s="38">
        <f t="shared" si="117"/>
        <v>0</v>
      </c>
      <c r="BF748" s="68">
        <f t="shared" si="123"/>
        <v>0</v>
      </c>
      <c r="BG748" s="44">
        <f>SUM(BF$14:BF748)</f>
        <v>9</v>
      </c>
      <c r="BH748" s="11">
        <f t="shared" si="124"/>
        <v>0</v>
      </c>
      <c r="BI748" s="11">
        <f t="shared" si="125"/>
        <v>735</v>
      </c>
      <c r="BT748" s="74">
        <v>704</v>
      </c>
      <c r="BU748" s="74" t="s">
        <v>1034</v>
      </c>
      <c r="BV748" s="69" t="s">
        <v>2389</v>
      </c>
    </row>
    <row r="749" spans="1:74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AP749" s="68">
        <f t="shared" si="118"/>
        <v>0</v>
      </c>
      <c r="AQ749" s="68">
        <v>736</v>
      </c>
      <c r="AR749" s="41" t="s">
        <v>1065</v>
      </c>
      <c r="AS749" s="42">
        <v>8</v>
      </c>
      <c r="AT749" s="43">
        <v>3.0000000000000001E-3</v>
      </c>
      <c r="AU749" s="38">
        <f t="shared" si="116"/>
        <v>0</v>
      </c>
      <c r="AV749" s="68">
        <f t="shared" si="119"/>
        <v>0</v>
      </c>
      <c r="AW749" s="44">
        <f>SUM(AV$14:AV749)</f>
        <v>0</v>
      </c>
      <c r="AX749" s="11">
        <f t="shared" si="120"/>
        <v>0</v>
      </c>
      <c r="AY749" s="11">
        <f t="shared" si="121"/>
        <v>736</v>
      </c>
      <c r="AZ749" s="11">
        <f t="shared" si="122"/>
        <v>0</v>
      </c>
      <c r="BA749" s="11">
        <v>736</v>
      </c>
      <c r="BB749" s="54" t="s">
        <v>2046</v>
      </c>
      <c r="BC749" s="54">
        <v>8</v>
      </c>
      <c r="BD749" s="54">
        <v>3.0000000000000001E-3</v>
      </c>
      <c r="BE749" s="38">
        <f t="shared" si="117"/>
        <v>0</v>
      </c>
      <c r="BF749" s="68">
        <f t="shared" si="123"/>
        <v>0</v>
      </c>
      <c r="BG749" s="44">
        <f>SUM(BF$14:BF749)</f>
        <v>9</v>
      </c>
      <c r="BH749" s="11">
        <f t="shared" si="124"/>
        <v>0</v>
      </c>
      <c r="BI749" s="11">
        <f t="shared" si="125"/>
        <v>736</v>
      </c>
      <c r="BT749" s="74">
        <v>705</v>
      </c>
      <c r="BU749" s="74" t="s">
        <v>1035</v>
      </c>
      <c r="BV749" s="69" t="s">
        <v>2389</v>
      </c>
    </row>
    <row r="750" spans="1:74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AP750" s="68">
        <f t="shared" si="118"/>
        <v>0</v>
      </c>
      <c r="AQ750" s="68">
        <v>737</v>
      </c>
      <c r="AR750" s="41" t="s">
        <v>1066</v>
      </c>
      <c r="AS750" s="42">
        <v>8</v>
      </c>
      <c r="AT750" s="43">
        <v>3.0000000000000001E-3</v>
      </c>
      <c r="AU750" s="38">
        <f t="shared" si="116"/>
        <v>0</v>
      </c>
      <c r="AV750" s="68">
        <f t="shared" si="119"/>
        <v>0</v>
      </c>
      <c r="AW750" s="44">
        <f>SUM(AV$14:AV750)</f>
        <v>0</v>
      </c>
      <c r="AX750" s="11">
        <f t="shared" si="120"/>
        <v>0</v>
      </c>
      <c r="AY750" s="11">
        <f t="shared" si="121"/>
        <v>737</v>
      </c>
      <c r="AZ750" s="11">
        <f t="shared" si="122"/>
        <v>0</v>
      </c>
      <c r="BA750" s="11">
        <v>737</v>
      </c>
      <c r="BB750" s="54" t="s">
        <v>2047</v>
      </c>
      <c r="BC750" s="54">
        <v>8</v>
      </c>
      <c r="BD750" s="54">
        <v>3.0000000000000001E-3</v>
      </c>
      <c r="BE750" s="38">
        <f t="shared" si="117"/>
        <v>0</v>
      </c>
      <c r="BF750" s="68">
        <f t="shared" si="123"/>
        <v>0</v>
      </c>
      <c r="BG750" s="44">
        <f>SUM(BF$14:BF750)</f>
        <v>9</v>
      </c>
      <c r="BH750" s="11">
        <f t="shared" si="124"/>
        <v>0</v>
      </c>
      <c r="BI750" s="11">
        <f t="shared" si="125"/>
        <v>737</v>
      </c>
      <c r="BT750" s="74">
        <v>706</v>
      </c>
      <c r="BU750" s="74" t="s">
        <v>1036</v>
      </c>
      <c r="BV750" s="69" t="s">
        <v>2389</v>
      </c>
    </row>
    <row r="751" spans="1:74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AP751" s="68">
        <f t="shared" si="118"/>
        <v>0</v>
      </c>
      <c r="AQ751" s="68">
        <v>738</v>
      </c>
      <c r="AR751" s="41" t="s">
        <v>1067</v>
      </c>
      <c r="AS751" s="42">
        <v>8</v>
      </c>
      <c r="AT751" s="43">
        <v>3.0000000000000001E-3</v>
      </c>
      <c r="AU751" s="38">
        <f t="shared" si="116"/>
        <v>0</v>
      </c>
      <c r="AV751" s="68">
        <f t="shared" si="119"/>
        <v>0</v>
      </c>
      <c r="AW751" s="44">
        <f>SUM(AV$14:AV751)</f>
        <v>0</v>
      </c>
      <c r="AX751" s="11">
        <f t="shared" si="120"/>
        <v>0</v>
      </c>
      <c r="AY751" s="11">
        <f t="shared" si="121"/>
        <v>738</v>
      </c>
      <c r="AZ751" s="11">
        <f t="shared" si="122"/>
        <v>0</v>
      </c>
      <c r="BA751" s="11">
        <v>738</v>
      </c>
      <c r="BB751" s="54" t="s">
        <v>2048</v>
      </c>
      <c r="BC751" s="54">
        <v>8</v>
      </c>
      <c r="BD751" s="54">
        <v>3.0000000000000001E-3</v>
      </c>
      <c r="BE751" s="38">
        <f t="shared" si="117"/>
        <v>0</v>
      </c>
      <c r="BF751" s="68">
        <f t="shared" si="123"/>
        <v>0</v>
      </c>
      <c r="BG751" s="44">
        <f>SUM(BF$14:BF751)</f>
        <v>9</v>
      </c>
      <c r="BH751" s="11">
        <f t="shared" si="124"/>
        <v>0</v>
      </c>
      <c r="BI751" s="11">
        <f t="shared" si="125"/>
        <v>738</v>
      </c>
      <c r="BT751" s="74">
        <v>707</v>
      </c>
      <c r="BU751" s="74" t="s">
        <v>1037</v>
      </c>
      <c r="BV751" s="69" t="s">
        <v>2389</v>
      </c>
    </row>
    <row r="752" spans="1:74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AP752" s="68">
        <f t="shared" si="118"/>
        <v>0</v>
      </c>
      <c r="AQ752" s="68">
        <v>739</v>
      </c>
      <c r="AR752" s="41" t="s">
        <v>1068</v>
      </c>
      <c r="AS752" s="42">
        <v>8</v>
      </c>
      <c r="AT752" s="43">
        <v>3.0000000000000001E-3</v>
      </c>
      <c r="AU752" s="38">
        <f t="shared" si="116"/>
        <v>0</v>
      </c>
      <c r="AV752" s="68">
        <f t="shared" si="119"/>
        <v>0</v>
      </c>
      <c r="AW752" s="44">
        <f>SUM(AV$14:AV752)</f>
        <v>0</v>
      </c>
      <c r="AX752" s="11">
        <f t="shared" si="120"/>
        <v>0</v>
      </c>
      <c r="AY752" s="11">
        <f t="shared" si="121"/>
        <v>739</v>
      </c>
      <c r="AZ752" s="11">
        <f t="shared" si="122"/>
        <v>0</v>
      </c>
      <c r="BA752" s="11">
        <v>739</v>
      </c>
      <c r="BB752" s="54" t="s">
        <v>2049</v>
      </c>
      <c r="BC752" s="54">
        <v>8</v>
      </c>
      <c r="BD752" s="54">
        <v>3.0000000000000001E-3</v>
      </c>
      <c r="BE752" s="38">
        <f t="shared" si="117"/>
        <v>0</v>
      </c>
      <c r="BF752" s="68">
        <f t="shared" si="123"/>
        <v>0</v>
      </c>
      <c r="BG752" s="44">
        <f>SUM(BF$14:BF752)</f>
        <v>9</v>
      </c>
      <c r="BH752" s="11">
        <f t="shared" si="124"/>
        <v>0</v>
      </c>
      <c r="BI752" s="11">
        <f t="shared" si="125"/>
        <v>739</v>
      </c>
      <c r="BT752" s="74">
        <v>708</v>
      </c>
      <c r="BU752" s="74" t="s">
        <v>1038</v>
      </c>
      <c r="BV752" s="69" t="s">
        <v>2389</v>
      </c>
    </row>
    <row r="753" spans="1:74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AP753" s="68">
        <f t="shared" si="118"/>
        <v>0</v>
      </c>
      <c r="AQ753" s="68">
        <v>740</v>
      </c>
      <c r="AR753" s="41" t="s">
        <v>1069</v>
      </c>
      <c r="AS753" s="42">
        <v>8</v>
      </c>
      <c r="AT753" s="43">
        <v>3.0000000000000001E-3</v>
      </c>
      <c r="AU753" s="38">
        <f t="shared" si="116"/>
        <v>0</v>
      </c>
      <c r="AV753" s="68">
        <f t="shared" si="119"/>
        <v>0</v>
      </c>
      <c r="AW753" s="44">
        <f>SUM(AV$14:AV753)</f>
        <v>0</v>
      </c>
      <c r="AX753" s="11">
        <f t="shared" si="120"/>
        <v>0</v>
      </c>
      <c r="AY753" s="11">
        <f t="shared" si="121"/>
        <v>740</v>
      </c>
      <c r="AZ753" s="11">
        <f t="shared" si="122"/>
        <v>0</v>
      </c>
      <c r="BA753" s="11">
        <v>740</v>
      </c>
      <c r="BB753" s="54" t="s">
        <v>2050</v>
      </c>
      <c r="BC753" s="54">
        <v>8</v>
      </c>
      <c r="BD753" s="54">
        <v>3.0000000000000001E-3</v>
      </c>
      <c r="BE753" s="38">
        <f t="shared" si="117"/>
        <v>0</v>
      </c>
      <c r="BF753" s="68">
        <f t="shared" si="123"/>
        <v>0</v>
      </c>
      <c r="BG753" s="44">
        <f>SUM(BF$14:BF753)</f>
        <v>9</v>
      </c>
      <c r="BH753" s="11">
        <f t="shared" si="124"/>
        <v>0</v>
      </c>
      <c r="BI753" s="11">
        <f t="shared" si="125"/>
        <v>740</v>
      </c>
      <c r="BT753" s="74">
        <v>709</v>
      </c>
      <c r="BU753" s="74" t="s">
        <v>1039</v>
      </c>
      <c r="BV753" s="69" t="s">
        <v>2389</v>
      </c>
    </row>
    <row r="754" spans="1:7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AP754" s="68">
        <f t="shared" si="118"/>
        <v>0</v>
      </c>
      <c r="AQ754" s="68">
        <v>741</v>
      </c>
      <c r="AR754" s="41" t="s">
        <v>1070</v>
      </c>
      <c r="AS754" s="42">
        <v>8</v>
      </c>
      <c r="AT754" s="43">
        <v>3.0000000000000001E-3</v>
      </c>
      <c r="AU754" s="38">
        <f t="shared" si="116"/>
        <v>0</v>
      </c>
      <c r="AV754" s="68">
        <f t="shared" si="119"/>
        <v>0</v>
      </c>
      <c r="AW754" s="44">
        <f>SUM(AV$14:AV754)</f>
        <v>0</v>
      </c>
      <c r="AX754" s="11">
        <f t="shared" si="120"/>
        <v>0</v>
      </c>
      <c r="AY754" s="11">
        <f t="shared" si="121"/>
        <v>741</v>
      </c>
      <c r="AZ754" s="11">
        <f t="shared" si="122"/>
        <v>0</v>
      </c>
      <c r="BA754" s="11">
        <v>741</v>
      </c>
      <c r="BB754" s="54" t="s">
        <v>2051</v>
      </c>
      <c r="BC754" s="54">
        <v>8</v>
      </c>
      <c r="BD754" s="54">
        <v>3.0000000000000001E-3</v>
      </c>
      <c r="BE754" s="38">
        <f t="shared" si="117"/>
        <v>0</v>
      </c>
      <c r="BF754" s="68">
        <f t="shared" si="123"/>
        <v>0</v>
      </c>
      <c r="BG754" s="44">
        <f>SUM(BF$14:BF754)</f>
        <v>9</v>
      </c>
      <c r="BH754" s="11">
        <f t="shared" si="124"/>
        <v>0</v>
      </c>
      <c r="BI754" s="11">
        <f t="shared" si="125"/>
        <v>741</v>
      </c>
      <c r="BT754" s="74">
        <v>710</v>
      </c>
      <c r="BU754" s="74" t="s">
        <v>1040</v>
      </c>
      <c r="BV754" s="69" t="s">
        <v>2389</v>
      </c>
    </row>
    <row r="755" spans="1:74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AP755" s="68">
        <f t="shared" si="118"/>
        <v>0</v>
      </c>
      <c r="AQ755" s="68">
        <v>742</v>
      </c>
      <c r="AR755" s="41" t="s">
        <v>1071</v>
      </c>
      <c r="AS755" s="42">
        <v>8</v>
      </c>
      <c r="AT755" s="43">
        <v>3.0000000000000001E-3</v>
      </c>
      <c r="AU755" s="38">
        <f t="shared" si="116"/>
        <v>0</v>
      </c>
      <c r="AV755" s="68">
        <f t="shared" si="119"/>
        <v>0</v>
      </c>
      <c r="AW755" s="44">
        <f>SUM(AV$14:AV755)</f>
        <v>0</v>
      </c>
      <c r="AX755" s="11">
        <f t="shared" si="120"/>
        <v>0</v>
      </c>
      <c r="AY755" s="11">
        <f t="shared" si="121"/>
        <v>742</v>
      </c>
      <c r="AZ755" s="11">
        <f t="shared" si="122"/>
        <v>0</v>
      </c>
      <c r="BA755" s="11">
        <v>742</v>
      </c>
      <c r="BB755" s="54" t="s">
        <v>2052</v>
      </c>
      <c r="BC755" s="54">
        <v>8</v>
      </c>
      <c r="BD755" s="54">
        <v>3.0000000000000001E-3</v>
      </c>
      <c r="BE755" s="38">
        <f t="shared" si="117"/>
        <v>0</v>
      </c>
      <c r="BF755" s="68">
        <f t="shared" si="123"/>
        <v>0</v>
      </c>
      <c r="BG755" s="44">
        <f>SUM(BF$14:BF755)</f>
        <v>9</v>
      </c>
      <c r="BH755" s="11">
        <f t="shared" si="124"/>
        <v>0</v>
      </c>
      <c r="BI755" s="11">
        <f t="shared" si="125"/>
        <v>742</v>
      </c>
      <c r="BT755" s="74">
        <v>711</v>
      </c>
      <c r="BU755" s="74" t="s">
        <v>1041</v>
      </c>
      <c r="BV755" s="69" t="s">
        <v>2389</v>
      </c>
    </row>
    <row r="756" spans="1:74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AP756" s="68">
        <f t="shared" si="118"/>
        <v>0</v>
      </c>
      <c r="AQ756" s="68">
        <v>743</v>
      </c>
      <c r="AR756" s="41" t="s">
        <v>1072</v>
      </c>
      <c r="AS756" s="42">
        <v>9</v>
      </c>
      <c r="AT756" s="43">
        <v>3.5000000000000001E-3</v>
      </c>
      <c r="AU756" s="38">
        <f t="shared" si="116"/>
        <v>0</v>
      </c>
      <c r="AV756" s="68">
        <f t="shared" si="119"/>
        <v>0</v>
      </c>
      <c r="AW756" s="44">
        <f>SUM(AV$14:AV756)</f>
        <v>0</v>
      </c>
      <c r="AX756" s="11">
        <f t="shared" si="120"/>
        <v>0</v>
      </c>
      <c r="AY756" s="11">
        <f t="shared" si="121"/>
        <v>743</v>
      </c>
      <c r="AZ756" s="11">
        <f t="shared" si="122"/>
        <v>0</v>
      </c>
      <c r="BA756" s="11">
        <v>743</v>
      </c>
      <c r="BB756" s="54" t="s">
        <v>2053</v>
      </c>
      <c r="BC756" s="54">
        <v>9</v>
      </c>
      <c r="BD756" s="54">
        <v>3.5000000000000001E-3</v>
      </c>
      <c r="BE756" s="38">
        <f t="shared" si="117"/>
        <v>0</v>
      </c>
      <c r="BF756" s="68">
        <f t="shared" si="123"/>
        <v>0</v>
      </c>
      <c r="BG756" s="44">
        <f>SUM(BF$14:BF756)</f>
        <v>9</v>
      </c>
      <c r="BH756" s="11">
        <f t="shared" si="124"/>
        <v>0</v>
      </c>
      <c r="BI756" s="11">
        <f t="shared" si="125"/>
        <v>743</v>
      </c>
      <c r="BT756" s="74">
        <v>712</v>
      </c>
      <c r="BU756" s="74" t="s">
        <v>1042</v>
      </c>
      <c r="BV756" s="69" t="s">
        <v>2389</v>
      </c>
    </row>
    <row r="757" spans="1:74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AP757" s="68">
        <f t="shared" si="118"/>
        <v>0</v>
      </c>
      <c r="AQ757" s="68">
        <v>744</v>
      </c>
      <c r="AR757" s="41" t="s">
        <v>1073</v>
      </c>
      <c r="AS757" s="42">
        <v>8</v>
      </c>
      <c r="AT757" s="43">
        <v>3.0000000000000001E-3</v>
      </c>
      <c r="AU757" s="38">
        <f t="shared" si="116"/>
        <v>0</v>
      </c>
      <c r="AV757" s="68">
        <f t="shared" si="119"/>
        <v>0</v>
      </c>
      <c r="AW757" s="44">
        <f>SUM(AV$14:AV757)</f>
        <v>0</v>
      </c>
      <c r="AX757" s="11">
        <f t="shared" si="120"/>
        <v>0</v>
      </c>
      <c r="AY757" s="11">
        <f t="shared" si="121"/>
        <v>744</v>
      </c>
      <c r="AZ757" s="11">
        <f t="shared" si="122"/>
        <v>0</v>
      </c>
      <c r="BA757" s="11">
        <v>744</v>
      </c>
      <c r="BB757" s="54" t="s">
        <v>2054</v>
      </c>
      <c r="BC757" s="54">
        <v>8</v>
      </c>
      <c r="BD757" s="54">
        <v>3.0000000000000001E-3</v>
      </c>
      <c r="BE757" s="38">
        <f t="shared" si="117"/>
        <v>0</v>
      </c>
      <c r="BF757" s="68">
        <f t="shared" si="123"/>
        <v>0</v>
      </c>
      <c r="BG757" s="44">
        <f>SUM(BF$14:BF757)</f>
        <v>9</v>
      </c>
      <c r="BH757" s="11">
        <f t="shared" si="124"/>
        <v>0</v>
      </c>
      <c r="BI757" s="11">
        <f t="shared" si="125"/>
        <v>744</v>
      </c>
      <c r="BT757" s="74">
        <v>713</v>
      </c>
      <c r="BU757" s="74" t="s">
        <v>1043</v>
      </c>
      <c r="BV757" s="69" t="s">
        <v>2389</v>
      </c>
    </row>
    <row r="758" spans="1:74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AP758" s="68">
        <f t="shared" si="118"/>
        <v>0</v>
      </c>
      <c r="AQ758" s="68">
        <v>745</v>
      </c>
      <c r="AR758" s="41" t="s">
        <v>1074</v>
      </c>
      <c r="AS758" s="42">
        <v>8</v>
      </c>
      <c r="AT758" s="43">
        <v>3.0000000000000001E-3</v>
      </c>
      <c r="AU758" s="38">
        <f t="shared" si="116"/>
        <v>0</v>
      </c>
      <c r="AV758" s="68">
        <f t="shared" si="119"/>
        <v>0</v>
      </c>
      <c r="AW758" s="44">
        <f>SUM(AV$14:AV758)</f>
        <v>0</v>
      </c>
      <c r="AX758" s="11">
        <f t="shared" si="120"/>
        <v>0</v>
      </c>
      <c r="AY758" s="11">
        <f t="shared" si="121"/>
        <v>745</v>
      </c>
      <c r="AZ758" s="11">
        <f t="shared" si="122"/>
        <v>0</v>
      </c>
      <c r="BA758" s="11">
        <v>745</v>
      </c>
      <c r="BB758" s="54" t="s">
        <v>2055</v>
      </c>
      <c r="BC758" s="54">
        <v>8</v>
      </c>
      <c r="BD758" s="54">
        <v>3.0000000000000001E-3</v>
      </c>
      <c r="BE758" s="38">
        <f t="shared" si="117"/>
        <v>0</v>
      </c>
      <c r="BF758" s="68">
        <f t="shared" si="123"/>
        <v>0</v>
      </c>
      <c r="BG758" s="44">
        <f>SUM(BF$14:BF758)</f>
        <v>9</v>
      </c>
      <c r="BH758" s="11">
        <f t="shared" si="124"/>
        <v>0</v>
      </c>
      <c r="BI758" s="11">
        <f t="shared" si="125"/>
        <v>745</v>
      </c>
      <c r="BT758" s="74">
        <v>714</v>
      </c>
      <c r="BU758" s="74" t="s">
        <v>1044</v>
      </c>
      <c r="BV758" s="69" t="s">
        <v>2389</v>
      </c>
    </row>
    <row r="759" spans="1:74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AP759" s="68">
        <f t="shared" si="118"/>
        <v>0</v>
      </c>
      <c r="AQ759" s="68">
        <v>746</v>
      </c>
      <c r="AR759" s="41" t="s">
        <v>1075</v>
      </c>
      <c r="AS759" s="42">
        <v>9</v>
      </c>
      <c r="AT759" s="43">
        <v>3.5000000000000001E-3</v>
      </c>
      <c r="AU759" s="38">
        <f t="shared" si="116"/>
        <v>0</v>
      </c>
      <c r="AV759" s="68">
        <f t="shared" si="119"/>
        <v>0</v>
      </c>
      <c r="AW759" s="44">
        <f>SUM(AV$14:AV759)</f>
        <v>0</v>
      </c>
      <c r="AX759" s="11">
        <f t="shared" si="120"/>
        <v>0</v>
      </c>
      <c r="AY759" s="11">
        <f t="shared" si="121"/>
        <v>746</v>
      </c>
      <c r="AZ759" s="11">
        <f t="shared" si="122"/>
        <v>0</v>
      </c>
      <c r="BA759" s="11">
        <v>746</v>
      </c>
      <c r="BB759" s="54" t="s">
        <v>2056</v>
      </c>
      <c r="BC759" s="54">
        <v>9</v>
      </c>
      <c r="BD759" s="54">
        <v>3.5000000000000001E-3</v>
      </c>
      <c r="BE759" s="38">
        <f t="shared" si="117"/>
        <v>0</v>
      </c>
      <c r="BF759" s="68">
        <f t="shared" si="123"/>
        <v>0</v>
      </c>
      <c r="BG759" s="44">
        <f>SUM(BF$14:BF759)</f>
        <v>9</v>
      </c>
      <c r="BH759" s="11">
        <f t="shared" si="124"/>
        <v>0</v>
      </c>
      <c r="BI759" s="11">
        <f t="shared" si="125"/>
        <v>746</v>
      </c>
      <c r="BT759" s="74">
        <v>715</v>
      </c>
      <c r="BU759" s="74" t="s">
        <v>1045</v>
      </c>
      <c r="BV759" s="69" t="s">
        <v>2389</v>
      </c>
    </row>
    <row r="760" spans="1:74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AP760" s="68">
        <f t="shared" si="118"/>
        <v>0</v>
      </c>
      <c r="AQ760" s="68">
        <v>747</v>
      </c>
      <c r="AR760" s="41" t="s">
        <v>1076</v>
      </c>
      <c r="AS760" s="42">
        <v>9</v>
      </c>
      <c r="AT760" s="43">
        <v>3.5000000000000001E-3</v>
      </c>
      <c r="AU760" s="38">
        <f t="shared" si="116"/>
        <v>0</v>
      </c>
      <c r="AV760" s="68">
        <f t="shared" si="119"/>
        <v>0</v>
      </c>
      <c r="AW760" s="44">
        <f>SUM(AV$14:AV760)</f>
        <v>0</v>
      </c>
      <c r="AX760" s="11">
        <f t="shared" si="120"/>
        <v>0</v>
      </c>
      <c r="AY760" s="11">
        <f t="shared" si="121"/>
        <v>747</v>
      </c>
      <c r="AZ760" s="11">
        <f t="shared" si="122"/>
        <v>0</v>
      </c>
      <c r="BA760" s="11">
        <v>747</v>
      </c>
      <c r="BB760" s="54" t="s">
        <v>2057</v>
      </c>
      <c r="BC760" s="54">
        <v>9</v>
      </c>
      <c r="BD760" s="54">
        <v>3.5000000000000001E-3</v>
      </c>
      <c r="BE760" s="38">
        <f t="shared" si="117"/>
        <v>0</v>
      </c>
      <c r="BF760" s="68">
        <f t="shared" si="123"/>
        <v>0</v>
      </c>
      <c r="BG760" s="44">
        <f>SUM(BF$14:BF760)</f>
        <v>9</v>
      </c>
      <c r="BH760" s="11">
        <f t="shared" si="124"/>
        <v>0</v>
      </c>
      <c r="BI760" s="11">
        <f t="shared" si="125"/>
        <v>747</v>
      </c>
      <c r="BT760" s="74">
        <v>716</v>
      </c>
      <c r="BU760" s="74" t="s">
        <v>1046</v>
      </c>
      <c r="BV760" s="69" t="s">
        <v>2389</v>
      </c>
    </row>
    <row r="761" spans="1:74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AP761" s="68">
        <f t="shared" si="118"/>
        <v>0</v>
      </c>
      <c r="AQ761" s="68">
        <v>748</v>
      </c>
      <c r="AR761" s="41" t="s">
        <v>1077</v>
      </c>
      <c r="AS761" s="42">
        <v>8</v>
      </c>
      <c r="AT761" s="43">
        <v>3.0000000000000001E-3</v>
      </c>
      <c r="AU761" s="38">
        <f t="shared" si="116"/>
        <v>0</v>
      </c>
      <c r="AV761" s="68">
        <f t="shared" si="119"/>
        <v>0</v>
      </c>
      <c r="AW761" s="44">
        <f>SUM(AV$14:AV761)</f>
        <v>0</v>
      </c>
      <c r="AX761" s="11">
        <f t="shared" si="120"/>
        <v>0</v>
      </c>
      <c r="AY761" s="11">
        <f t="shared" si="121"/>
        <v>748</v>
      </c>
      <c r="AZ761" s="11">
        <f t="shared" si="122"/>
        <v>0</v>
      </c>
      <c r="BA761" s="11">
        <v>748</v>
      </c>
      <c r="BB761" s="54" t="s">
        <v>2058</v>
      </c>
      <c r="BC761" s="54">
        <v>8</v>
      </c>
      <c r="BD761" s="54">
        <v>3.0000000000000001E-3</v>
      </c>
      <c r="BE761" s="38">
        <f t="shared" si="117"/>
        <v>0</v>
      </c>
      <c r="BF761" s="68">
        <f t="shared" si="123"/>
        <v>0</v>
      </c>
      <c r="BG761" s="44">
        <f>SUM(BF$14:BF761)</f>
        <v>9</v>
      </c>
      <c r="BH761" s="11">
        <f t="shared" si="124"/>
        <v>0</v>
      </c>
      <c r="BI761" s="11">
        <f t="shared" si="125"/>
        <v>748</v>
      </c>
      <c r="BT761" s="74">
        <v>717</v>
      </c>
      <c r="BU761" s="74" t="s">
        <v>1047</v>
      </c>
      <c r="BV761" s="69" t="s">
        <v>2389</v>
      </c>
    </row>
    <row r="762" spans="1:74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AP762" s="68">
        <f t="shared" si="118"/>
        <v>0</v>
      </c>
      <c r="AQ762" s="68">
        <v>749</v>
      </c>
      <c r="AR762" s="41" t="s">
        <v>1078</v>
      </c>
      <c r="AS762" s="42">
        <v>8</v>
      </c>
      <c r="AT762" s="43">
        <v>3.0000000000000001E-3</v>
      </c>
      <c r="AU762" s="38">
        <f t="shared" si="116"/>
        <v>0</v>
      </c>
      <c r="AV762" s="68">
        <f t="shared" si="119"/>
        <v>0</v>
      </c>
      <c r="AW762" s="44">
        <f>SUM(AV$14:AV762)</f>
        <v>0</v>
      </c>
      <c r="AX762" s="11">
        <f t="shared" si="120"/>
        <v>0</v>
      </c>
      <c r="AY762" s="11">
        <f t="shared" si="121"/>
        <v>749</v>
      </c>
      <c r="AZ762" s="11">
        <f t="shared" si="122"/>
        <v>0</v>
      </c>
      <c r="BA762" s="11">
        <v>749</v>
      </c>
      <c r="BB762" s="54" t="s">
        <v>2059</v>
      </c>
      <c r="BC762" s="54">
        <v>8</v>
      </c>
      <c r="BD762" s="54">
        <v>3.0000000000000001E-3</v>
      </c>
      <c r="BE762" s="38">
        <f t="shared" si="117"/>
        <v>0</v>
      </c>
      <c r="BF762" s="68">
        <f t="shared" si="123"/>
        <v>0</v>
      </c>
      <c r="BG762" s="44">
        <f>SUM(BF$14:BF762)</f>
        <v>9</v>
      </c>
      <c r="BH762" s="11">
        <f t="shared" si="124"/>
        <v>0</v>
      </c>
      <c r="BI762" s="11">
        <f t="shared" si="125"/>
        <v>749</v>
      </c>
      <c r="BT762" s="74">
        <v>718</v>
      </c>
      <c r="BU762" s="74" t="s">
        <v>1048</v>
      </c>
      <c r="BV762" s="69" t="s">
        <v>2389</v>
      </c>
    </row>
    <row r="763" spans="1:74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AP763" s="68">
        <f t="shared" si="118"/>
        <v>0</v>
      </c>
      <c r="AQ763" s="68">
        <v>750</v>
      </c>
      <c r="AR763" s="41" t="s">
        <v>1079</v>
      </c>
      <c r="AS763" s="42">
        <v>8</v>
      </c>
      <c r="AT763" s="43">
        <v>3.0000000000000001E-3</v>
      </c>
      <c r="AU763" s="38">
        <f t="shared" si="116"/>
        <v>0</v>
      </c>
      <c r="AV763" s="68">
        <f t="shared" si="119"/>
        <v>0</v>
      </c>
      <c r="AW763" s="44">
        <f>SUM(AV$14:AV763)</f>
        <v>0</v>
      </c>
      <c r="AX763" s="11">
        <f t="shared" si="120"/>
        <v>0</v>
      </c>
      <c r="AY763" s="11">
        <f t="shared" si="121"/>
        <v>750</v>
      </c>
      <c r="AZ763" s="11">
        <f t="shared" si="122"/>
        <v>0</v>
      </c>
      <c r="BA763" s="11">
        <v>750</v>
      </c>
      <c r="BB763" s="54" t="s">
        <v>2060</v>
      </c>
      <c r="BC763" s="54">
        <v>8</v>
      </c>
      <c r="BD763" s="54">
        <v>3.0000000000000001E-3</v>
      </c>
      <c r="BE763" s="38">
        <f t="shared" si="117"/>
        <v>0</v>
      </c>
      <c r="BF763" s="68">
        <f t="shared" si="123"/>
        <v>0</v>
      </c>
      <c r="BG763" s="44">
        <f>SUM(BF$14:BF763)</f>
        <v>9</v>
      </c>
      <c r="BH763" s="11">
        <f t="shared" si="124"/>
        <v>0</v>
      </c>
      <c r="BI763" s="11">
        <f t="shared" si="125"/>
        <v>750</v>
      </c>
      <c r="BT763" s="74">
        <v>719</v>
      </c>
      <c r="BU763" s="74" t="s">
        <v>1049</v>
      </c>
      <c r="BV763" s="69" t="s">
        <v>2389</v>
      </c>
    </row>
    <row r="764" spans="1:7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AP764" s="68">
        <f t="shared" si="118"/>
        <v>0</v>
      </c>
      <c r="AQ764" s="68">
        <v>751</v>
      </c>
      <c r="AR764" s="41" t="s">
        <v>1080</v>
      </c>
      <c r="AS764" s="42">
        <v>8</v>
      </c>
      <c r="AT764" s="43">
        <v>3.0000000000000001E-3</v>
      </c>
      <c r="AU764" s="38">
        <f t="shared" si="116"/>
        <v>0</v>
      </c>
      <c r="AV764" s="68">
        <f t="shared" si="119"/>
        <v>0</v>
      </c>
      <c r="AW764" s="44">
        <f>SUM(AV$14:AV764)</f>
        <v>0</v>
      </c>
      <c r="AX764" s="11">
        <f t="shared" si="120"/>
        <v>0</v>
      </c>
      <c r="AY764" s="11">
        <f t="shared" si="121"/>
        <v>751</v>
      </c>
      <c r="AZ764" s="11">
        <f t="shared" si="122"/>
        <v>0</v>
      </c>
      <c r="BA764" s="11">
        <v>751</v>
      </c>
      <c r="BB764" s="54" t="s">
        <v>2061</v>
      </c>
      <c r="BC764" s="54">
        <v>8</v>
      </c>
      <c r="BD764" s="54">
        <v>3.0000000000000001E-3</v>
      </c>
      <c r="BE764" s="38">
        <f t="shared" si="117"/>
        <v>0</v>
      </c>
      <c r="BF764" s="68">
        <f t="shared" si="123"/>
        <v>0</v>
      </c>
      <c r="BG764" s="44">
        <f>SUM(BF$14:BF764)</f>
        <v>9</v>
      </c>
      <c r="BH764" s="11">
        <f t="shared" si="124"/>
        <v>0</v>
      </c>
      <c r="BI764" s="11">
        <f t="shared" si="125"/>
        <v>751</v>
      </c>
      <c r="BT764" s="74">
        <v>720</v>
      </c>
      <c r="BU764" s="74" t="s">
        <v>1050</v>
      </c>
      <c r="BV764" s="69" t="s">
        <v>2389</v>
      </c>
    </row>
    <row r="765" spans="1:74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AP765" s="68">
        <f t="shared" si="118"/>
        <v>0</v>
      </c>
      <c r="AQ765" s="68">
        <v>752</v>
      </c>
      <c r="AR765" s="41" t="s">
        <v>1081</v>
      </c>
      <c r="AS765" s="42">
        <v>8</v>
      </c>
      <c r="AT765" s="43">
        <v>3.0000000000000001E-3</v>
      </c>
      <c r="AU765" s="38">
        <f t="shared" si="116"/>
        <v>0</v>
      </c>
      <c r="AV765" s="68">
        <f t="shared" si="119"/>
        <v>0</v>
      </c>
      <c r="AW765" s="44">
        <f>SUM(AV$14:AV765)</f>
        <v>0</v>
      </c>
      <c r="AX765" s="11">
        <f t="shared" si="120"/>
        <v>0</v>
      </c>
      <c r="AY765" s="11">
        <f t="shared" si="121"/>
        <v>752</v>
      </c>
      <c r="AZ765" s="11">
        <f t="shared" si="122"/>
        <v>0</v>
      </c>
      <c r="BA765" s="11">
        <v>752</v>
      </c>
      <c r="BB765" s="54" t="s">
        <v>2062</v>
      </c>
      <c r="BC765" s="54">
        <v>8</v>
      </c>
      <c r="BD765" s="54">
        <v>3.0000000000000001E-3</v>
      </c>
      <c r="BE765" s="38">
        <f t="shared" si="117"/>
        <v>0</v>
      </c>
      <c r="BF765" s="68">
        <f t="shared" si="123"/>
        <v>0</v>
      </c>
      <c r="BG765" s="44">
        <f>SUM(BF$14:BF765)</f>
        <v>9</v>
      </c>
      <c r="BH765" s="11">
        <f t="shared" si="124"/>
        <v>0</v>
      </c>
      <c r="BI765" s="11">
        <f t="shared" si="125"/>
        <v>752</v>
      </c>
      <c r="BT765" s="74">
        <v>721</v>
      </c>
      <c r="BU765" s="74" t="s">
        <v>1051</v>
      </c>
      <c r="BV765" s="69" t="s">
        <v>2389</v>
      </c>
    </row>
    <row r="766" spans="1:74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AP766" s="68">
        <f t="shared" si="118"/>
        <v>0</v>
      </c>
      <c r="AQ766" s="68">
        <v>753</v>
      </c>
      <c r="AR766" s="41" t="s">
        <v>1082</v>
      </c>
      <c r="AS766" s="42">
        <v>7</v>
      </c>
      <c r="AT766" s="43">
        <v>2.5000000000000001E-3</v>
      </c>
      <c r="AU766" s="38">
        <f t="shared" si="116"/>
        <v>0</v>
      </c>
      <c r="AV766" s="68">
        <f t="shared" si="119"/>
        <v>0</v>
      </c>
      <c r="AW766" s="44">
        <f>SUM(AV$14:AV766)</f>
        <v>0</v>
      </c>
      <c r="AX766" s="11">
        <f t="shared" si="120"/>
        <v>0</v>
      </c>
      <c r="AY766" s="11">
        <f t="shared" si="121"/>
        <v>753</v>
      </c>
      <c r="AZ766" s="11">
        <f t="shared" si="122"/>
        <v>0</v>
      </c>
      <c r="BA766" s="11">
        <v>753</v>
      </c>
      <c r="BB766" s="54" t="s">
        <v>2063</v>
      </c>
      <c r="BC766" s="54">
        <v>7</v>
      </c>
      <c r="BD766" s="54">
        <v>2.5000000000000001E-3</v>
      </c>
      <c r="BE766" s="38">
        <f t="shared" si="117"/>
        <v>0</v>
      </c>
      <c r="BF766" s="68">
        <f t="shared" si="123"/>
        <v>0</v>
      </c>
      <c r="BG766" s="44">
        <f>SUM(BF$14:BF766)</f>
        <v>9</v>
      </c>
      <c r="BH766" s="11">
        <f t="shared" si="124"/>
        <v>0</v>
      </c>
      <c r="BI766" s="11">
        <f t="shared" si="125"/>
        <v>753</v>
      </c>
      <c r="BT766" s="74">
        <v>722</v>
      </c>
      <c r="BU766" s="74" t="s">
        <v>309</v>
      </c>
      <c r="BV766" s="69" t="s">
        <v>2389</v>
      </c>
    </row>
    <row r="767" spans="1:74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AP767" s="68">
        <f t="shared" si="118"/>
        <v>0</v>
      </c>
      <c r="AQ767" s="68">
        <v>754</v>
      </c>
      <c r="AR767" s="41" t="s">
        <v>1083</v>
      </c>
      <c r="AS767" s="42">
        <v>7</v>
      </c>
      <c r="AT767" s="43">
        <v>2.5000000000000001E-3</v>
      </c>
      <c r="AU767" s="38">
        <f t="shared" si="116"/>
        <v>0</v>
      </c>
      <c r="AV767" s="68">
        <f t="shared" si="119"/>
        <v>0</v>
      </c>
      <c r="AW767" s="44">
        <f>SUM(AV$14:AV767)</f>
        <v>0</v>
      </c>
      <c r="AX767" s="11">
        <f t="shared" si="120"/>
        <v>0</v>
      </c>
      <c r="AY767" s="11">
        <f t="shared" si="121"/>
        <v>754</v>
      </c>
      <c r="AZ767" s="11">
        <f t="shared" si="122"/>
        <v>0</v>
      </c>
      <c r="BA767" s="11">
        <v>754</v>
      </c>
      <c r="BB767" s="54" t="s">
        <v>2064</v>
      </c>
      <c r="BC767" s="54">
        <v>7</v>
      </c>
      <c r="BD767" s="54">
        <v>2.5000000000000001E-3</v>
      </c>
      <c r="BE767" s="38">
        <f t="shared" si="117"/>
        <v>0</v>
      </c>
      <c r="BF767" s="68">
        <f t="shared" si="123"/>
        <v>0</v>
      </c>
      <c r="BG767" s="44">
        <f>SUM(BF$14:BF767)</f>
        <v>9</v>
      </c>
      <c r="BH767" s="11">
        <f t="shared" si="124"/>
        <v>0</v>
      </c>
      <c r="BI767" s="11">
        <f t="shared" si="125"/>
        <v>754</v>
      </c>
      <c r="BT767" s="74">
        <v>723</v>
      </c>
      <c r="BU767" s="74" t="s">
        <v>1052</v>
      </c>
      <c r="BV767" s="69" t="s">
        <v>2389</v>
      </c>
    </row>
    <row r="768" spans="1:74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AP768" s="68">
        <f t="shared" si="118"/>
        <v>0</v>
      </c>
      <c r="AQ768" s="68">
        <v>755</v>
      </c>
      <c r="AR768" s="41" t="s">
        <v>617</v>
      </c>
      <c r="AS768" s="42">
        <v>7</v>
      </c>
      <c r="AT768" s="43">
        <v>2.5000000000000001E-3</v>
      </c>
      <c r="AU768" s="38">
        <f t="shared" si="116"/>
        <v>0</v>
      </c>
      <c r="AV768" s="68">
        <f t="shared" si="119"/>
        <v>0</v>
      </c>
      <c r="AW768" s="44">
        <f>SUM(AV$14:AV768)</f>
        <v>0</v>
      </c>
      <c r="AX768" s="11">
        <f t="shared" si="120"/>
        <v>0</v>
      </c>
      <c r="AY768" s="11">
        <f t="shared" si="121"/>
        <v>755</v>
      </c>
      <c r="AZ768" s="11">
        <f t="shared" si="122"/>
        <v>0</v>
      </c>
      <c r="BA768" s="11">
        <v>755</v>
      </c>
      <c r="BB768" s="54" t="s">
        <v>1596</v>
      </c>
      <c r="BC768" s="54">
        <v>7</v>
      </c>
      <c r="BD768" s="54">
        <v>2.5000000000000001E-3</v>
      </c>
      <c r="BE768" s="38">
        <f t="shared" si="117"/>
        <v>0</v>
      </c>
      <c r="BF768" s="68">
        <f t="shared" si="123"/>
        <v>0</v>
      </c>
      <c r="BG768" s="44">
        <f>SUM(BF$14:BF768)</f>
        <v>9</v>
      </c>
      <c r="BH768" s="11">
        <f t="shared" si="124"/>
        <v>0</v>
      </c>
      <c r="BI768" s="11">
        <f t="shared" si="125"/>
        <v>755</v>
      </c>
      <c r="BT768" s="74">
        <v>724</v>
      </c>
      <c r="BU768" s="74" t="s">
        <v>1053</v>
      </c>
      <c r="BV768" s="69" t="s">
        <v>2389</v>
      </c>
    </row>
    <row r="769" spans="1:74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AP769" s="68">
        <f t="shared" si="118"/>
        <v>0</v>
      </c>
      <c r="AQ769" s="68">
        <v>756</v>
      </c>
      <c r="AR769" s="41" t="s">
        <v>1084</v>
      </c>
      <c r="AS769" s="42">
        <v>6</v>
      </c>
      <c r="AT769" s="43">
        <v>2E-3</v>
      </c>
      <c r="AU769" s="38">
        <f t="shared" si="116"/>
        <v>0</v>
      </c>
      <c r="AV769" s="68">
        <f t="shared" si="119"/>
        <v>0</v>
      </c>
      <c r="AW769" s="44">
        <f>SUM(AV$14:AV769)</f>
        <v>0</v>
      </c>
      <c r="AX769" s="11">
        <f t="shared" si="120"/>
        <v>0</v>
      </c>
      <c r="AY769" s="11">
        <f t="shared" si="121"/>
        <v>756</v>
      </c>
      <c r="AZ769" s="11">
        <f t="shared" si="122"/>
        <v>0</v>
      </c>
      <c r="BA769" s="11">
        <v>756</v>
      </c>
      <c r="BB769" s="54" t="s">
        <v>2065</v>
      </c>
      <c r="BC769" s="54">
        <v>6</v>
      </c>
      <c r="BD769" s="54">
        <v>2E-3</v>
      </c>
      <c r="BE769" s="38">
        <f t="shared" si="117"/>
        <v>0</v>
      </c>
      <c r="BF769" s="68">
        <f t="shared" si="123"/>
        <v>0</v>
      </c>
      <c r="BG769" s="44">
        <f>SUM(BF$14:BF769)</f>
        <v>9</v>
      </c>
      <c r="BH769" s="11">
        <f t="shared" si="124"/>
        <v>0</v>
      </c>
      <c r="BI769" s="11">
        <f t="shared" si="125"/>
        <v>756</v>
      </c>
      <c r="BT769" s="74">
        <v>725</v>
      </c>
      <c r="BU769" s="74" t="s">
        <v>1054</v>
      </c>
      <c r="BV769" s="69" t="s">
        <v>2389</v>
      </c>
    </row>
    <row r="770" spans="1:74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AP770" s="68">
        <f t="shared" si="118"/>
        <v>0</v>
      </c>
      <c r="AQ770" s="68">
        <v>757</v>
      </c>
      <c r="AR770" s="41" t="s">
        <v>1085</v>
      </c>
      <c r="AS770" s="42">
        <v>6</v>
      </c>
      <c r="AT770" s="43">
        <v>2E-3</v>
      </c>
      <c r="AU770" s="38">
        <f t="shared" si="116"/>
        <v>0</v>
      </c>
      <c r="AV770" s="68">
        <f t="shared" si="119"/>
        <v>0</v>
      </c>
      <c r="AW770" s="44">
        <f>SUM(AV$14:AV770)</f>
        <v>0</v>
      </c>
      <c r="AX770" s="11">
        <f t="shared" si="120"/>
        <v>0</v>
      </c>
      <c r="AY770" s="11">
        <f t="shared" si="121"/>
        <v>757</v>
      </c>
      <c r="AZ770" s="11">
        <f t="shared" si="122"/>
        <v>0</v>
      </c>
      <c r="BA770" s="11">
        <v>757</v>
      </c>
      <c r="BB770" s="54" t="s">
        <v>2066</v>
      </c>
      <c r="BC770" s="54">
        <v>6</v>
      </c>
      <c r="BD770" s="54">
        <v>2E-3</v>
      </c>
      <c r="BE770" s="38">
        <f t="shared" si="117"/>
        <v>0</v>
      </c>
      <c r="BF770" s="68">
        <f t="shared" si="123"/>
        <v>0</v>
      </c>
      <c r="BG770" s="44">
        <f>SUM(BF$14:BF770)</f>
        <v>9</v>
      </c>
      <c r="BH770" s="11">
        <f t="shared" si="124"/>
        <v>0</v>
      </c>
      <c r="BI770" s="11">
        <f t="shared" si="125"/>
        <v>757</v>
      </c>
      <c r="BT770" s="74">
        <v>726</v>
      </c>
      <c r="BU770" s="74" t="s">
        <v>1055</v>
      </c>
      <c r="BV770" s="69" t="s">
        <v>2389</v>
      </c>
    </row>
    <row r="771" spans="1:74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AP771" s="68">
        <f t="shared" si="118"/>
        <v>0</v>
      </c>
      <c r="AQ771" s="68">
        <v>758</v>
      </c>
      <c r="AR771" s="41" t="s">
        <v>1086</v>
      </c>
      <c r="AS771" s="42">
        <v>7</v>
      </c>
      <c r="AT771" s="43">
        <v>2.5000000000000001E-3</v>
      </c>
      <c r="AU771" s="38">
        <f t="shared" si="116"/>
        <v>0</v>
      </c>
      <c r="AV771" s="68">
        <f t="shared" si="119"/>
        <v>0</v>
      </c>
      <c r="AW771" s="44">
        <f>SUM(AV$14:AV771)</f>
        <v>0</v>
      </c>
      <c r="AX771" s="11">
        <f t="shared" si="120"/>
        <v>0</v>
      </c>
      <c r="AY771" s="11">
        <f t="shared" si="121"/>
        <v>758</v>
      </c>
      <c r="AZ771" s="11">
        <f t="shared" si="122"/>
        <v>0</v>
      </c>
      <c r="BA771" s="11">
        <v>758</v>
      </c>
      <c r="BB771" s="54" t="s">
        <v>2067</v>
      </c>
      <c r="BC771" s="54">
        <v>7</v>
      </c>
      <c r="BD771" s="54">
        <v>2.5000000000000001E-3</v>
      </c>
      <c r="BE771" s="38">
        <f t="shared" si="117"/>
        <v>0</v>
      </c>
      <c r="BF771" s="68">
        <f t="shared" si="123"/>
        <v>0</v>
      </c>
      <c r="BG771" s="44">
        <f>SUM(BF$14:BF771)</f>
        <v>9</v>
      </c>
      <c r="BH771" s="11">
        <f t="shared" si="124"/>
        <v>0</v>
      </c>
      <c r="BI771" s="11">
        <f t="shared" si="125"/>
        <v>758</v>
      </c>
      <c r="BT771" s="74">
        <v>727</v>
      </c>
      <c r="BU771" s="74" t="s">
        <v>1056</v>
      </c>
      <c r="BV771" s="69" t="s">
        <v>2389</v>
      </c>
    </row>
    <row r="772" spans="1:74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AP772" s="68">
        <f t="shared" si="118"/>
        <v>0</v>
      </c>
      <c r="AQ772" s="68">
        <v>759</v>
      </c>
      <c r="AR772" s="41" t="s">
        <v>1087</v>
      </c>
      <c r="AS772" s="42">
        <v>7</v>
      </c>
      <c r="AT772" s="43">
        <v>2.5000000000000001E-3</v>
      </c>
      <c r="AU772" s="38">
        <f t="shared" si="116"/>
        <v>0</v>
      </c>
      <c r="AV772" s="68">
        <f t="shared" si="119"/>
        <v>0</v>
      </c>
      <c r="AW772" s="44">
        <f>SUM(AV$14:AV772)</f>
        <v>0</v>
      </c>
      <c r="AX772" s="11">
        <f t="shared" si="120"/>
        <v>0</v>
      </c>
      <c r="AY772" s="11">
        <f t="shared" si="121"/>
        <v>759</v>
      </c>
      <c r="AZ772" s="11">
        <f t="shared" si="122"/>
        <v>0</v>
      </c>
      <c r="BA772" s="11">
        <v>759</v>
      </c>
      <c r="BB772" s="54" t="s">
        <v>2068</v>
      </c>
      <c r="BC772" s="54">
        <v>7</v>
      </c>
      <c r="BD772" s="54">
        <v>2.5000000000000001E-3</v>
      </c>
      <c r="BE772" s="38">
        <f t="shared" si="117"/>
        <v>0</v>
      </c>
      <c r="BF772" s="68">
        <f t="shared" si="123"/>
        <v>0</v>
      </c>
      <c r="BG772" s="44">
        <f>SUM(BF$14:BF772)</f>
        <v>9</v>
      </c>
      <c r="BH772" s="11">
        <f t="shared" si="124"/>
        <v>0</v>
      </c>
      <c r="BI772" s="11">
        <f t="shared" si="125"/>
        <v>759</v>
      </c>
      <c r="BT772" s="74">
        <v>728</v>
      </c>
      <c r="BU772" s="74" t="s">
        <v>1057</v>
      </c>
      <c r="BV772" s="69" t="s">
        <v>2389</v>
      </c>
    </row>
    <row r="773" spans="1:74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AP773" s="68">
        <f t="shared" si="118"/>
        <v>0</v>
      </c>
      <c r="AQ773" s="68">
        <v>760</v>
      </c>
      <c r="AR773" s="41" t="s">
        <v>1088</v>
      </c>
      <c r="AS773" s="42">
        <v>7</v>
      </c>
      <c r="AT773" s="43">
        <v>2.5000000000000001E-3</v>
      </c>
      <c r="AU773" s="38">
        <f t="shared" si="116"/>
        <v>0</v>
      </c>
      <c r="AV773" s="68">
        <f t="shared" si="119"/>
        <v>0</v>
      </c>
      <c r="AW773" s="44">
        <f>SUM(AV$14:AV773)</f>
        <v>0</v>
      </c>
      <c r="AX773" s="11">
        <f t="shared" si="120"/>
        <v>0</v>
      </c>
      <c r="AY773" s="11">
        <f t="shared" si="121"/>
        <v>760</v>
      </c>
      <c r="AZ773" s="11">
        <f t="shared" si="122"/>
        <v>0</v>
      </c>
      <c r="BA773" s="11">
        <v>760</v>
      </c>
      <c r="BB773" s="54" t="s">
        <v>2069</v>
      </c>
      <c r="BC773" s="54">
        <v>7</v>
      </c>
      <c r="BD773" s="54">
        <v>2.5000000000000001E-3</v>
      </c>
      <c r="BE773" s="38">
        <f t="shared" si="117"/>
        <v>0</v>
      </c>
      <c r="BF773" s="68">
        <f t="shared" si="123"/>
        <v>0</v>
      </c>
      <c r="BG773" s="44">
        <f>SUM(BF$14:BF773)</f>
        <v>9</v>
      </c>
      <c r="BH773" s="11">
        <f t="shared" si="124"/>
        <v>0</v>
      </c>
      <c r="BI773" s="11">
        <f t="shared" si="125"/>
        <v>760</v>
      </c>
      <c r="BT773" s="74">
        <v>729</v>
      </c>
      <c r="BU773" s="74" t="s">
        <v>1058</v>
      </c>
      <c r="BV773" s="69" t="s">
        <v>2389</v>
      </c>
    </row>
    <row r="774" spans="1: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AP774" s="68">
        <f t="shared" si="118"/>
        <v>0</v>
      </c>
      <c r="AQ774" s="68">
        <v>761</v>
      </c>
      <c r="AR774" s="41" t="s">
        <v>1089</v>
      </c>
      <c r="AS774" s="42">
        <v>7</v>
      </c>
      <c r="AT774" s="43">
        <v>2.5000000000000001E-3</v>
      </c>
      <c r="AU774" s="38">
        <f t="shared" si="116"/>
        <v>0</v>
      </c>
      <c r="AV774" s="68">
        <f t="shared" si="119"/>
        <v>0</v>
      </c>
      <c r="AW774" s="44">
        <f>SUM(AV$14:AV774)</f>
        <v>0</v>
      </c>
      <c r="AX774" s="11">
        <f t="shared" si="120"/>
        <v>0</v>
      </c>
      <c r="AY774" s="11">
        <f t="shared" si="121"/>
        <v>761</v>
      </c>
      <c r="AZ774" s="11">
        <f t="shared" si="122"/>
        <v>0</v>
      </c>
      <c r="BA774" s="11">
        <v>761</v>
      </c>
      <c r="BB774" s="54" t="s">
        <v>2070</v>
      </c>
      <c r="BC774" s="54">
        <v>7</v>
      </c>
      <c r="BD774" s="54">
        <v>2.5000000000000001E-3</v>
      </c>
      <c r="BE774" s="38">
        <f t="shared" si="117"/>
        <v>0</v>
      </c>
      <c r="BF774" s="68">
        <f t="shared" si="123"/>
        <v>0</v>
      </c>
      <c r="BG774" s="44">
        <f>SUM(BF$14:BF774)</f>
        <v>9</v>
      </c>
      <c r="BH774" s="11">
        <f t="shared" si="124"/>
        <v>0</v>
      </c>
      <c r="BI774" s="11">
        <f t="shared" si="125"/>
        <v>761</v>
      </c>
      <c r="BT774" s="74">
        <v>730</v>
      </c>
      <c r="BU774" s="74" t="s">
        <v>1059</v>
      </c>
      <c r="BV774" s="69" t="s">
        <v>2389</v>
      </c>
    </row>
    <row r="775" spans="1:74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AP775" s="68">
        <f t="shared" si="118"/>
        <v>0</v>
      </c>
      <c r="AQ775" s="68">
        <v>762</v>
      </c>
      <c r="AR775" s="41" t="s">
        <v>1090</v>
      </c>
      <c r="AS775" s="42">
        <v>6</v>
      </c>
      <c r="AT775" s="43">
        <v>2E-3</v>
      </c>
      <c r="AU775" s="38">
        <f t="shared" si="116"/>
        <v>0</v>
      </c>
      <c r="AV775" s="68">
        <f t="shared" si="119"/>
        <v>0</v>
      </c>
      <c r="AW775" s="44">
        <f>SUM(AV$14:AV775)</f>
        <v>0</v>
      </c>
      <c r="AX775" s="11">
        <f t="shared" si="120"/>
        <v>0</v>
      </c>
      <c r="AY775" s="11">
        <f t="shared" si="121"/>
        <v>762</v>
      </c>
      <c r="AZ775" s="11">
        <f t="shared" si="122"/>
        <v>0</v>
      </c>
      <c r="BA775" s="11">
        <v>762</v>
      </c>
      <c r="BB775" s="54" t="s">
        <v>2071</v>
      </c>
      <c r="BC775" s="54">
        <v>6</v>
      </c>
      <c r="BD775" s="54">
        <v>2E-3</v>
      </c>
      <c r="BE775" s="38">
        <f t="shared" si="117"/>
        <v>0</v>
      </c>
      <c r="BF775" s="68">
        <f t="shared" si="123"/>
        <v>0</v>
      </c>
      <c r="BG775" s="44">
        <f>SUM(BF$14:BF775)</f>
        <v>9</v>
      </c>
      <c r="BH775" s="11">
        <f t="shared" si="124"/>
        <v>0</v>
      </c>
      <c r="BI775" s="11">
        <f t="shared" si="125"/>
        <v>762</v>
      </c>
      <c r="BT775" s="74">
        <v>731</v>
      </c>
      <c r="BU775" s="74" t="s">
        <v>1060</v>
      </c>
      <c r="BV775" s="69" t="s">
        <v>2389</v>
      </c>
    </row>
    <row r="776" spans="1:74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AP776" s="68">
        <f t="shared" si="118"/>
        <v>0</v>
      </c>
      <c r="AQ776" s="68">
        <v>763</v>
      </c>
      <c r="AR776" s="41" t="s">
        <v>1091</v>
      </c>
      <c r="AS776" s="42">
        <v>6</v>
      </c>
      <c r="AT776" s="43">
        <v>2E-3</v>
      </c>
      <c r="AU776" s="38">
        <f t="shared" si="116"/>
        <v>0</v>
      </c>
      <c r="AV776" s="68">
        <f t="shared" si="119"/>
        <v>0</v>
      </c>
      <c r="AW776" s="44">
        <f>SUM(AV$14:AV776)</f>
        <v>0</v>
      </c>
      <c r="AX776" s="11">
        <f t="shared" si="120"/>
        <v>0</v>
      </c>
      <c r="AY776" s="11">
        <f t="shared" si="121"/>
        <v>763</v>
      </c>
      <c r="AZ776" s="11">
        <f t="shared" si="122"/>
        <v>0</v>
      </c>
      <c r="BA776" s="11">
        <v>763</v>
      </c>
      <c r="BB776" s="54" t="s">
        <v>2072</v>
      </c>
      <c r="BC776" s="54">
        <v>6</v>
      </c>
      <c r="BD776" s="54">
        <v>2E-3</v>
      </c>
      <c r="BE776" s="38">
        <f t="shared" si="117"/>
        <v>0</v>
      </c>
      <c r="BF776" s="68">
        <f t="shared" si="123"/>
        <v>0</v>
      </c>
      <c r="BG776" s="44">
        <f>SUM(BF$14:BF776)</f>
        <v>9</v>
      </c>
      <c r="BH776" s="11">
        <f t="shared" si="124"/>
        <v>0</v>
      </c>
      <c r="BI776" s="11">
        <f t="shared" si="125"/>
        <v>763</v>
      </c>
      <c r="BT776" s="74">
        <v>732</v>
      </c>
      <c r="BU776" s="74" t="s">
        <v>1061</v>
      </c>
      <c r="BV776" s="69" t="s">
        <v>2389</v>
      </c>
    </row>
    <row r="777" spans="1:74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AP777" s="68">
        <f t="shared" si="118"/>
        <v>0</v>
      </c>
      <c r="AQ777" s="68">
        <v>764</v>
      </c>
      <c r="AR777" s="41" t="s">
        <v>163</v>
      </c>
      <c r="AS777" s="42">
        <v>7</v>
      </c>
      <c r="AT777" s="43">
        <v>2.5000000000000001E-3</v>
      </c>
      <c r="AU777" s="38">
        <f t="shared" si="116"/>
        <v>0</v>
      </c>
      <c r="AV777" s="68">
        <f t="shared" si="119"/>
        <v>0</v>
      </c>
      <c r="AW777" s="44">
        <f>SUM(AV$14:AV777)</f>
        <v>0</v>
      </c>
      <c r="AX777" s="11">
        <f t="shared" si="120"/>
        <v>0</v>
      </c>
      <c r="AY777" s="11">
        <f t="shared" si="121"/>
        <v>764</v>
      </c>
      <c r="AZ777" s="11">
        <f t="shared" si="122"/>
        <v>0</v>
      </c>
      <c r="BA777" s="11">
        <v>764</v>
      </c>
      <c r="BB777" s="54" t="s">
        <v>163</v>
      </c>
      <c r="BC777" s="54">
        <v>7</v>
      </c>
      <c r="BD777" s="54">
        <v>2.5000000000000001E-3</v>
      </c>
      <c r="BE777" s="38">
        <f t="shared" si="117"/>
        <v>0</v>
      </c>
      <c r="BF777" s="68">
        <f t="shared" si="123"/>
        <v>0</v>
      </c>
      <c r="BG777" s="44">
        <f>SUM(BF$14:BF777)</f>
        <v>9</v>
      </c>
      <c r="BH777" s="11">
        <f t="shared" si="124"/>
        <v>0</v>
      </c>
      <c r="BI777" s="11">
        <f t="shared" si="125"/>
        <v>764</v>
      </c>
      <c r="BT777" s="74">
        <v>733</v>
      </c>
      <c r="BU777" s="74" t="s">
        <v>1062</v>
      </c>
      <c r="BV777" s="69" t="s">
        <v>2389</v>
      </c>
    </row>
    <row r="778" spans="1:74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AP778" s="68">
        <f t="shared" si="118"/>
        <v>0</v>
      </c>
      <c r="AQ778" s="68">
        <v>765</v>
      </c>
      <c r="AR778" s="41" t="s">
        <v>648</v>
      </c>
      <c r="AS778" s="42">
        <v>7</v>
      </c>
      <c r="AT778" s="43">
        <v>2.5000000000000001E-3</v>
      </c>
      <c r="AU778" s="38">
        <f t="shared" si="116"/>
        <v>0</v>
      </c>
      <c r="AV778" s="68">
        <f t="shared" si="119"/>
        <v>0</v>
      </c>
      <c r="AW778" s="44">
        <f>SUM(AV$14:AV778)</f>
        <v>0</v>
      </c>
      <c r="AX778" s="11">
        <f t="shared" si="120"/>
        <v>0</v>
      </c>
      <c r="AY778" s="11">
        <f t="shared" si="121"/>
        <v>765</v>
      </c>
      <c r="AZ778" s="11">
        <f t="shared" si="122"/>
        <v>0</v>
      </c>
      <c r="BA778" s="11">
        <v>765</v>
      </c>
      <c r="BB778" s="54" t="s">
        <v>1617</v>
      </c>
      <c r="BC778" s="54">
        <v>7</v>
      </c>
      <c r="BD778" s="54">
        <v>2.5000000000000001E-3</v>
      </c>
      <c r="BE778" s="38">
        <f t="shared" si="117"/>
        <v>0</v>
      </c>
      <c r="BF778" s="68">
        <f t="shared" si="123"/>
        <v>0</v>
      </c>
      <c r="BG778" s="44">
        <f>SUM(BF$14:BF778)</f>
        <v>9</v>
      </c>
      <c r="BH778" s="11">
        <f t="shared" si="124"/>
        <v>0</v>
      </c>
      <c r="BI778" s="11">
        <f t="shared" si="125"/>
        <v>765</v>
      </c>
      <c r="BT778" s="74">
        <v>734</v>
      </c>
      <c r="BU778" s="74" t="s">
        <v>1063</v>
      </c>
      <c r="BV778" s="69" t="s">
        <v>2389</v>
      </c>
    </row>
    <row r="779" spans="1:74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AP779" s="68">
        <f t="shared" si="118"/>
        <v>0</v>
      </c>
      <c r="AQ779" s="68">
        <v>766</v>
      </c>
      <c r="AR779" s="41" t="s">
        <v>1092</v>
      </c>
      <c r="AS779" s="42">
        <v>7</v>
      </c>
      <c r="AT779" s="43">
        <v>2.5000000000000001E-3</v>
      </c>
      <c r="AU779" s="38">
        <f t="shared" si="116"/>
        <v>0</v>
      </c>
      <c r="AV779" s="68">
        <f t="shared" si="119"/>
        <v>0</v>
      </c>
      <c r="AW779" s="44">
        <f>SUM(AV$14:AV779)</f>
        <v>0</v>
      </c>
      <c r="AX779" s="11">
        <f t="shared" si="120"/>
        <v>0</v>
      </c>
      <c r="AY779" s="11">
        <f t="shared" si="121"/>
        <v>766</v>
      </c>
      <c r="AZ779" s="11">
        <f t="shared" si="122"/>
        <v>0</v>
      </c>
      <c r="BA779" s="11">
        <v>766</v>
      </c>
      <c r="BB779" s="54" t="s">
        <v>2073</v>
      </c>
      <c r="BC779" s="54">
        <v>7</v>
      </c>
      <c r="BD779" s="54">
        <v>2.5000000000000001E-3</v>
      </c>
      <c r="BE779" s="38">
        <f t="shared" si="117"/>
        <v>0</v>
      </c>
      <c r="BF779" s="68">
        <f t="shared" si="123"/>
        <v>0</v>
      </c>
      <c r="BG779" s="44">
        <f>SUM(BF$14:BF779)</f>
        <v>9</v>
      </c>
      <c r="BH779" s="11">
        <f t="shared" si="124"/>
        <v>0</v>
      </c>
      <c r="BI779" s="11">
        <f t="shared" si="125"/>
        <v>766</v>
      </c>
      <c r="BT779" s="74">
        <v>735</v>
      </c>
      <c r="BU779" s="74" t="s">
        <v>1064</v>
      </c>
      <c r="BV779" s="69" t="s">
        <v>2389</v>
      </c>
    </row>
    <row r="780" spans="1:74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AP780" s="68">
        <f t="shared" si="118"/>
        <v>0</v>
      </c>
      <c r="AQ780" s="68">
        <v>767</v>
      </c>
      <c r="AR780" s="41" t="s">
        <v>1093</v>
      </c>
      <c r="AS780" s="42">
        <v>6</v>
      </c>
      <c r="AT780" s="43">
        <v>2E-3</v>
      </c>
      <c r="AU780" s="38">
        <f t="shared" si="116"/>
        <v>0</v>
      </c>
      <c r="AV780" s="68">
        <f t="shared" si="119"/>
        <v>0</v>
      </c>
      <c r="AW780" s="44">
        <f>SUM(AV$14:AV780)</f>
        <v>0</v>
      </c>
      <c r="AX780" s="11">
        <f t="shared" si="120"/>
        <v>0</v>
      </c>
      <c r="AY780" s="11">
        <f t="shared" si="121"/>
        <v>767</v>
      </c>
      <c r="AZ780" s="11">
        <f t="shared" si="122"/>
        <v>0</v>
      </c>
      <c r="BA780" s="11">
        <v>767</v>
      </c>
      <c r="BB780" s="54" t="s">
        <v>2074</v>
      </c>
      <c r="BC780" s="54">
        <v>6</v>
      </c>
      <c r="BD780" s="54">
        <v>2E-3</v>
      </c>
      <c r="BE780" s="38">
        <f t="shared" si="117"/>
        <v>0</v>
      </c>
      <c r="BF780" s="68">
        <f t="shared" si="123"/>
        <v>0</v>
      </c>
      <c r="BG780" s="44">
        <f>SUM(BF$14:BF780)</f>
        <v>9</v>
      </c>
      <c r="BH780" s="11">
        <f t="shared" si="124"/>
        <v>0</v>
      </c>
      <c r="BI780" s="11">
        <f t="shared" si="125"/>
        <v>767</v>
      </c>
      <c r="BT780" s="74">
        <v>736</v>
      </c>
      <c r="BU780" s="74" t="s">
        <v>1065</v>
      </c>
      <c r="BV780" s="69" t="s">
        <v>2389</v>
      </c>
    </row>
    <row r="781" spans="1:74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AP781" s="68">
        <f t="shared" si="118"/>
        <v>0</v>
      </c>
      <c r="AQ781" s="68">
        <v>768</v>
      </c>
      <c r="AR781" s="41" t="s">
        <v>1094</v>
      </c>
      <c r="AS781" s="42">
        <v>7</v>
      </c>
      <c r="AT781" s="43">
        <v>2.5000000000000001E-3</v>
      </c>
      <c r="AU781" s="38">
        <f t="shared" si="116"/>
        <v>0</v>
      </c>
      <c r="AV781" s="68">
        <f t="shared" si="119"/>
        <v>0</v>
      </c>
      <c r="AW781" s="44">
        <f>SUM(AV$14:AV781)</f>
        <v>0</v>
      </c>
      <c r="AX781" s="11">
        <f t="shared" si="120"/>
        <v>0</v>
      </c>
      <c r="AY781" s="11">
        <f t="shared" si="121"/>
        <v>768</v>
      </c>
      <c r="AZ781" s="11">
        <f t="shared" si="122"/>
        <v>0</v>
      </c>
      <c r="BA781" s="11">
        <v>768</v>
      </c>
      <c r="BB781" s="54" t="s">
        <v>2075</v>
      </c>
      <c r="BC781" s="54">
        <v>7</v>
      </c>
      <c r="BD781" s="54">
        <v>2.5000000000000001E-3</v>
      </c>
      <c r="BE781" s="38">
        <f t="shared" si="117"/>
        <v>0</v>
      </c>
      <c r="BF781" s="68">
        <f t="shared" si="123"/>
        <v>0</v>
      </c>
      <c r="BG781" s="44">
        <f>SUM(BF$14:BF781)</f>
        <v>9</v>
      </c>
      <c r="BH781" s="11">
        <f t="shared" si="124"/>
        <v>0</v>
      </c>
      <c r="BI781" s="11">
        <f t="shared" si="125"/>
        <v>768</v>
      </c>
      <c r="BT781" s="74">
        <v>737</v>
      </c>
      <c r="BU781" s="74" t="s">
        <v>1066</v>
      </c>
      <c r="BV781" s="69" t="s">
        <v>2389</v>
      </c>
    </row>
    <row r="782" spans="1:74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AP782" s="68">
        <f t="shared" si="118"/>
        <v>0</v>
      </c>
      <c r="AQ782" s="68">
        <v>769</v>
      </c>
      <c r="AR782" s="41" t="s">
        <v>1095</v>
      </c>
      <c r="AS782" s="42">
        <v>9</v>
      </c>
      <c r="AT782" s="43">
        <v>3.5000000000000001E-3</v>
      </c>
      <c r="AU782" s="38">
        <f t="shared" ref="AU782:AU845" si="126">IFERROR(FIND(F$3,AR782,1),0)</f>
        <v>0</v>
      </c>
      <c r="AV782" s="68">
        <f t="shared" si="119"/>
        <v>0</v>
      </c>
      <c r="AW782" s="44">
        <f>SUM(AV$14:AV782)</f>
        <v>0</v>
      </c>
      <c r="AX782" s="11">
        <f t="shared" si="120"/>
        <v>0</v>
      </c>
      <c r="AY782" s="11">
        <f t="shared" si="121"/>
        <v>769</v>
      </c>
      <c r="AZ782" s="11">
        <f t="shared" si="122"/>
        <v>0</v>
      </c>
      <c r="BA782" s="11">
        <v>769</v>
      </c>
      <c r="BB782" s="54" t="s">
        <v>2076</v>
      </c>
      <c r="BC782" s="54">
        <v>9</v>
      </c>
      <c r="BD782" s="54">
        <v>3.5000000000000001E-3</v>
      </c>
      <c r="BE782" s="38">
        <f t="shared" ref="BE782:BE845" si="127">IFERROR(FIND(F$3,BB782,1),0)</f>
        <v>0</v>
      </c>
      <c r="BF782" s="68">
        <f t="shared" si="123"/>
        <v>0</v>
      </c>
      <c r="BG782" s="44">
        <f>SUM(BF$14:BF782)</f>
        <v>9</v>
      </c>
      <c r="BH782" s="11">
        <f t="shared" si="124"/>
        <v>0</v>
      </c>
      <c r="BI782" s="11">
        <f t="shared" si="125"/>
        <v>769</v>
      </c>
      <c r="BT782" s="74">
        <v>738</v>
      </c>
      <c r="BU782" s="74" t="s">
        <v>1067</v>
      </c>
      <c r="BV782" s="69" t="s">
        <v>2389</v>
      </c>
    </row>
    <row r="783" spans="1:74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AP783" s="68">
        <f t="shared" ref="AP783:AP846" si="128">AX783</f>
        <v>0</v>
      </c>
      <c r="AQ783" s="68">
        <v>770</v>
      </c>
      <c r="AR783" s="41" t="s">
        <v>1096</v>
      </c>
      <c r="AS783" s="42">
        <v>3</v>
      </c>
      <c r="AT783" s="43">
        <v>8.0000000000000004E-4</v>
      </c>
      <c r="AU783" s="38">
        <f t="shared" si="126"/>
        <v>0</v>
      </c>
      <c r="AV783" s="68">
        <f t="shared" ref="AV783:AV846" si="129">IF(AU783=0,0,1)</f>
        <v>0</v>
      </c>
      <c r="AW783" s="44">
        <f>SUM(AV$14:AV783)</f>
        <v>0</v>
      </c>
      <c r="AX783" s="11">
        <f t="shared" ref="AX783:AX846" si="130">IF(AV783=1,AW783,0)</f>
        <v>0</v>
      </c>
      <c r="AY783" s="11">
        <f t="shared" ref="AY783:AY846" si="131">AQ783</f>
        <v>770</v>
      </c>
      <c r="AZ783" s="11">
        <f t="shared" ref="AZ783:AZ846" si="132">BH783</f>
        <v>0</v>
      </c>
      <c r="BA783" s="11">
        <v>770</v>
      </c>
      <c r="BB783" s="54" t="s">
        <v>2077</v>
      </c>
      <c r="BC783" s="54">
        <v>3</v>
      </c>
      <c r="BD783" s="54">
        <v>8.0000000000000004E-4</v>
      </c>
      <c r="BE783" s="38">
        <f t="shared" si="127"/>
        <v>0</v>
      </c>
      <c r="BF783" s="68">
        <f t="shared" si="123"/>
        <v>0</v>
      </c>
      <c r="BG783" s="44">
        <f>SUM(BF$14:BF783)</f>
        <v>9</v>
      </c>
      <c r="BH783" s="11">
        <f t="shared" si="124"/>
        <v>0</v>
      </c>
      <c r="BI783" s="11">
        <f t="shared" si="125"/>
        <v>770</v>
      </c>
      <c r="BT783" s="74">
        <v>739</v>
      </c>
      <c r="BU783" s="74" t="s">
        <v>1068</v>
      </c>
      <c r="BV783" s="69" t="s">
        <v>2389</v>
      </c>
    </row>
    <row r="784" spans="1:7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AP784" s="68">
        <f t="shared" si="128"/>
        <v>0</v>
      </c>
      <c r="AQ784" s="68">
        <v>771</v>
      </c>
      <c r="AR784" s="41" t="s">
        <v>1097</v>
      </c>
      <c r="AS784" s="42">
        <v>9</v>
      </c>
      <c r="AT784" s="43">
        <v>3.5000000000000001E-3</v>
      </c>
      <c r="AU784" s="38">
        <f t="shared" si="126"/>
        <v>0</v>
      </c>
      <c r="AV784" s="68">
        <f t="shared" si="129"/>
        <v>0</v>
      </c>
      <c r="AW784" s="44">
        <f>SUM(AV$14:AV784)</f>
        <v>0</v>
      </c>
      <c r="AX784" s="11">
        <f t="shared" si="130"/>
        <v>0</v>
      </c>
      <c r="AY784" s="11">
        <f t="shared" si="131"/>
        <v>771</v>
      </c>
      <c r="AZ784" s="11">
        <f t="shared" si="132"/>
        <v>0</v>
      </c>
      <c r="BA784" s="11">
        <v>771</v>
      </c>
      <c r="BB784" s="54" t="s">
        <v>2078</v>
      </c>
      <c r="BC784" s="54">
        <v>9</v>
      </c>
      <c r="BD784" s="54">
        <v>3.5000000000000001E-3</v>
      </c>
      <c r="BE784" s="38">
        <f t="shared" si="127"/>
        <v>0</v>
      </c>
      <c r="BF784" s="68">
        <f t="shared" ref="BF784:BF847" si="133">IF(BE784=0,0,1)</f>
        <v>0</v>
      </c>
      <c r="BG784" s="44">
        <f>SUM(BF$14:BF784)</f>
        <v>9</v>
      </c>
      <c r="BH784" s="11">
        <f t="shared" ref="BH784:BH847" si="134">IF(BF784=1,BG784,0)</f>
        <v>0</v>
      </c>
      <c r="BI784" s="11">
        <f t="shared" ref="BI784:BI847" si="135">BA784</f>
        <v>771</v>
      </c>
      <c r="BT784" s="74">
        <v>740</v>
      </c>
      <c r="BU784" s="74" t="s">
        <v>1069</v>
      </c>
      <c r="BV784" s="69" t="s">
        <v>2389</v>
      </c>
    </row>
    <row r="785" spans="1:74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AP785" s="68">
        <f t="shared" si="128"/>
        <v>0</v>
      </c>
      <c r="AQ785" s="68">
        <v>772</v>
      </c>
      <c r="AR785" s="41" t="s">
        <v>1098</v>
      </c>
      <c r="AS785" s="42">
        <v>8</v>
      </c>
      <c r="AT785" s="43">
        <v>3.0000000000000001E-3</v>
      </c>
      <c r="AU785" s="38">
        <f t="shared" si="126"/>
        <v>0</v>
      </c>
      <c r="AV785" s="68">
        <f t="shared" si="129"/>
        <v>0</v>
      </c>
      <c r="AW785" s="44">
        <f>SUM(AV$14:AV785)</f>
        <v>0</v>
      </c>
      <c r="AX785" s="11">
        <f t="shared" si="130"/>
        <v>0</v>
      </c>
      <c r="AY785" s="11">
        <f t="shared" si="131"/>
        <v>772</v>
      </c>
      <c r="AZ785" s="11">
        <f t="shared" si="132"/>
        <v>0</v>
      </c>
      <c r="BA785" s="11">
        <v>772</v>
      </c>
      <c r="BB785" s="54" t="s">
        <v>2079</v>
      </c>
      <c r="BC785" s="54">
        <v>8</v>
      </c>
      <c r="BD785" s="54">
        <v>3.0000000000000001E-3</v>
      </c>
      <c r="BE785" s="38">
        <f t="shared" si="127"/>
        <v>0</v>
      </c>
      <c r="BF785" s="68">
        <f t="shared" si="133"/>
        <v>0</v>
      </c>
      <c r="BG785" s="44">
        <f>SUM(BF$14:BF785)</f>
        <v>9</v>
      </c>
      <c r="BH785" s="11">
        <f t="shared" si="134"/>
        <v>0</v>
      </c>
      <c r="BI785" s="11">
        <f t="shared" si="135"/>
        <v>772</v>
      </c>
      <c r="BT785" s="74">
        <v>741</v>
      </c>
      <c r="BU785" s="74" t="s">
        <v>1070</v>
      </c>
      <c r="BV785" s="69" t="s">
        <v>2389</v>
      </c>
    </row>
    <row r="786" spans="1:74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AP786" s="68">
        <f t="shared" si="128"/>
        <v>0</v>
      </c>
      <c r="AQ786" s="68">
        <v>773</v>
      </c>
      <c r="AR786" s="41" t="s">
        <v>1099</v>
      </c>
      <c r="AS786" s="42">
        <v>9</v>
      </c>
      <c r="AT786" s="43">
        <v>3.5000000000000001E-3</v>
      </c>
      <c r="AU786" s="38">
        <f t="shared" si="126"/>
        <v>0</v>
      </c>
      <c r="AV786" s="68">
        <f t="shared" si="129"/>
        <v>0</v>
      </c>
      <c r="AW786" s="44">
        <f>SUM(AV$14:AV786)</f>
        <v>0</v>
      </c>
      <c r="AX786" s="11">
        <f t="shared" si="130"/>
        <v>0</v>
      </c>
      <c r="AY786" s="11">
        <f t="shared" si="131"/>
        <v>773</v>
      </c>
      <c r="AZ786" s="11">
        <f t="shared" si="132"/>
        <v>0</v>
      </c>
      <c r="BA786" s="11">
        <v>773</v>
      </c>
      <c r="BB786" s="54" t="s">
        <v>2080</v>
      </c>
      <c r="BC786" s="54">
        <v>9</v>
      </c>
      <c r="BD786" s="54">
        <v>3.5000000000000001E-3</v>
      </c>
      <c r="BE786" s="38">
        <f t="shared" si="127"/>
        <v>0</v>
      </c>
      <c r="BF786" s="68">
        <f t="shared" si="133"/>
        <v>0</v>
      </c>
      <c r="BG786" s="44">
        <f>SUM(BF$14:BF786)</f>
        <v>9</v>
      </c>
      <c r="BH786" s="11">
        <f t="shared" si="134"/>
        <v>0</v>
      </c>
      <c r="BI786" s="11">
        <f t="shared" si="135"/>
        <v>773</v>
      </c>
      <c r="BT786" s="74">
        <v>742</v>
      </c>
      <c r="BU786" s="74" t="s">
        <v>1071</v>
      </c>
      <c r="BV786" s="69" t="s">
        <v>2389</v>
      </c>
    </row>
    <row r="787" spans="1:74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AP787" s="68">
        <f t="shared" si="128"/>
        <v>0</v>
      </c>
      <c r="AQ787" s="68">
        <v>774</v>
      </c>
      <c r="AR787" s="41" t="s">
        <v>1100</v>
      </c>
      <c r="AS787" s="42">
        <v>7</v>
      </c>
      <c r="AT787" s="43">
        <v>2.5000000000000001E-3</v>
      </c>
      <c r="AU787" s="38">
        <f t="shared" si="126"/>
        <v>0</v>
      </c>
      <c r="AV787" s="68">
        <f t="shared" si="129"/>
        <v>0</v>
      </c>
      <c r="AW787" s="44">
        <f>SUM(AV$14:AV787)</f>
        <v>0</v>
      </c>
      <c r="AX787" s="11">
        <f t="shared" si="130"/>
        <v>0</v>
      </c>
      <c r="AY787" s="11">
        <f t="shared" si="131"/>
        <v>774</v>
      </c>
      <c r="AZ787" s="11">
        <f t="shared" si="132"/>
        <v>0</v>
      </c>
      <c r="BA787" s="11">
        <v>774</v>
      </c>
      <c r="BB787" s="54" t="s">
        <v>2081</v>
      </c>
      <c r="BC787" s="54">
        <v>7</v>
      </c>
      <c r="BD787" s="54">
        <v>2.5000000000000001E-3</v>
      </c>
      <c r="BE787" s="38">
        <f t="shared" si="127"/>
        <v>0</v>
      </c>
      <c r="BF787" s="68">
        <f t="shared" si="133"/>
        <v>0</v>
      </c>
      <c r="BG787" s="44">
        <f>SUM(BF$14:BF787)</f>
        <v>9</v>
      </c>
      <c r="BH787" s="11">
        <f t="shared" si="134"/>
        <v>0</v>
      </c>
      <c r="BI787" s="11">
        <f t="shared" si="135"/>
        <v>774</v>
      </c>
      <c r="BT787" s="74">
        <v>743</v>
      </c>
      <c r="BU787" s="74" t="s">
        <v>1072</v>
      </c>
      <c r="BV787" s="69" t="s">
        <v>2389</v>
      </c>
    </row>
    <row r="788" spans="1:74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AP788" s="68">
        <f t="shared" si="128"/>
        <v>0</v>
      </c>
      <c r="AQ788" s="68">
        <v>775</v>
      </c>
      <c r="AR788" s="41" t="s">
        <v>1101</v>
      </c>
      <c r="AS788" s="42">
        <v>6</v>
      </c>
      <c r="AT788" s="43">
        <v>2E-3</v>
      </c>
      <c r="AU788" s="38">
        <f t="shared" si="126"/>
        <v>0</v>
      </c>
      <c r="AV788" s="68">
        <f t="shared" si="129"/>
        <v>0</v>
      </c>
      <c r="AW788" s="44">
        <f>SUM(AV$14:AV788)</f>
        <v>0</v>
      </c>
      <c r="AX788" s="11">
        <f t="shared" si="130"/>
        <v>0</v>
      </c>
      <c r="AY788" s="11">
        <f t="shared" si="131"/>
        <v>775</v>
      </c>
      <c r="AZ788" s="11">
        <f t="shared" si="132"/>
        <v>0</v>
      </c>
      <c r="BA788" s="11">
        <v>775</v>
      </c>
      <c r="BB788" s="54" t="s">
        <v>2082</v>
      </c>
      <c r="BC788" s="54">
        <v>6</v>
      </c>
      <c r="BD788" s="54">
        <v>2E-3</v>
      </c>
      <c r="BE788" s="38">
        <f t="shared" si="127"/>
        <v>0</v>
      </c>
      <c r="BF788" s="68">
        <f t="shared" si="133"/>
        <v>0</v>
      </c>
      <c r="BG788" s="44">
        <f>SUM(BF$14:BF788)</f>
        <v>9</v>
      </c>
      <c r="BH788" s="11">
        <f t="shared" si="134"/>
        <v>0</v>
      </c>
      <c r="BI788" s="11">
        <f t="shared" si="135"/>
        <v>775</v>
      </c>
      <c r="BT788" s="74">
        <v>744</v>
      </c>
      <c r="BU788" s="74" t="s">
        <v>1073</v>
      </c>
      <c r="BV788" s="69" t="s">
        <v>2389</v>
      </c>
    </row>
    <row r="789" spans="1:74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AP789" s="68">
        <f t="shared" si="128"/>
        <v>0</v>
      </c>
      <c r="AQ789" s="68">
        <v>776</v>
      </c>
      <c r="AR789" s="41" t="s">
        <v>1102</v>
      </c>
      <c r="AS789" s="42">
        <v>7</v>
      </c>
      <c r="AT789" s="43">
        <v>2.5000000000000001E-3</v>
      </c>
      <c r="AU789" s="38">
        <f t="shared" si="126"/>
        <v>0</v>
      </c>
      <c r="AV789" s="68">
        <f t="shared" si="129"/>
        <v>0</v>
      </c>
      <c r="AW789" s="44">
        <f>SUM(AV$14:AV789)</f>
        <v>0</v>
      </c>
      <c r="AX789" s="11">
        <f t="shared" si="130"/>
        <v>0</v>
      </c>
      <c r="AY789" s="11">
        <f t="shared" si="131"/>
        <v>776</v>
      </c>
      <c r="AZ789" s="11">
        <f t="shared" si="132"/>
        <v>0</v>
      </c>
      <c r="BA789" s="11">
        <v>776</v>
      </c>
      <c r="BB789" s="54" t="s">
        <v>2083</v>
      </c>
      <c r="BC789" s="54">
        <v>7</v>
      </c>
      <c r="BD789" s="54">
        <v>2.5000000000000001E-3</v>
      </c>
      <c r="BE789" s="38">
        <f t="shared" si="127"/>
        <v>0</v>
      </c>
      <c r="BF789" s="68">
        <f t="shared" si="133"/>
        <v>0</v>
      </c>
      <c r="BG789" s="44">
        <f>SUM(BF$14:BF789)</f>
        <v>9</v>
      </c>
      <c r="BH789" s="11">
        <f t="shared" si="134"/>
        <v>0</v>
      </c>
      <c r="BI789" s="11">
        <f t="shared" si="135"/>
        <v>776</v>
      </c>
      <c r="BT789" s="74">
        <v>745</v>
      </c>
      <c r="BU789" s="74" t="s">
        <v>1074</v>
      </c>
      <c r="BV789" s="69" t="s">
        <v>2389</v>
      </c>
    </row>
    <row r="790" spans="1:74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AP790" s="68">
        <f t="shared" si="128"/>
        <v>0</v>
      </c>
      <c r="AQ790" s="68">
        <v>777</v>
      </c>
      <c r="AR790" s="41" t="s">
        <v>1103</v>
      </c>
      <c r="AS790" s="42">
        <v>9</v>
      </c>
      <c r="AT790" s="43">
        <v>3.5000000000000001E-3</v>
      </c>
      <c r="AU790" s="38">
        <f t="shared" si="126"/>
        <v>0</v>
      </c>
      <c r="AV790" s="68">
        <f t="shared" si="129"/>
        <v>0</v>
      </c>
      <c r="AW790" s="44">
        <f>SUM(AV$14:AV790)</f>
        <v>0</v>
      </c>
      <c r="AX790" s="11">
        <f t="shared" si="130"/>
        <v>0</v>
      </c>
      <c r="AY790" s="11">
        <f t="shared" si="131"/>
        <v>777</v>
      </c>
      <c r="AZ790" s="11">
        <f t="shared" si="132"/>
        <v>0</v>
      </c>
      <c r="BA790" s="11">
        <v>777</v>
      </c>
      <c r="BB790" s="54" t="s">
        <v>2084</v>
      </c>
      <c r="BC790" s="54">
        <v>9</v>
      </c>
      <c r="BD790" s="54">
        <v>3.5000000000000001E-3</v>
      </c>
      <c r="BE790" s="38">
        <f t="shared" si="127"/>
        <v>0</v>
      </c>
      <c r="BF790" s="68">
        <f t="shared" si="133"/>
        <v>0</v>
      </c>
      <c r="BG790" s="44">
        <f>SUM(BF$14:BF790)</f>
        <v>9</v>
      </c>
      <c r="BH790" s="11">
        <f t="shared" si="134"/>
        <v>0</v>
      </c>
      <c r="BI790" s="11">
        <f t="shared" si="135"/>
        <v>777</v>
      </c>
      <c r="BT790" s="74">
        <v>746</v>
      </c>
      <c r="BU790" s="74" t="s">
        <v>1075</v>
      </c>
      <c r="BV790" s="69" t="s">
        <v>2389</v>
      </c>
    </row>
    <row r="791" spans="1:74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AP791" s="68">
        <f t="shared" si="128"/>
        <v>0</v>
      </c>
      <c r="AQ791" s="68">
        <v>778</v>
      </c>
      <c r="AR791" s="41" t="s">
        <v>1104</v>
      </c>
      <c r="AS791" s="42">
        <v>9</v>
      </c>
      <c r="AT791" s="43">
        <v>3.5000000000000001E-3</v>
      </c>
      <c r="AU791" s="38">
        <f t="shared" si="126"/>
        <v>0</v>
      </c>
      <c r="AV791" s="68">
        <f t="shared" si="129"/>
        <v>0</v>
      </c>
      <c r="AW791" s="44">
        <f>SUM(AV$14:AV791)</f>
        <v>0</v>
      </c>
      <c r="AX791" s="11">
        <f t="shared" si="130"/>
        <v>0</v>
      </c>
      <c r="AY791" s="11">
        <f t="shared" si="131"/>
        <v>778</v>
      </c>
      <c r="AZ791" s="11">
        <f t="shared" si="132"/>
        <v>0</v>
      </c>
      <c r="BA791" s="11">
        <v>778</v>
      </c>
      <c r="BB791" s="54" t="s">
        <v>2085</v>
      </c>
      <c r="BC791" s="54">
        <v>9</v>
      </c>
      <c r="BD791" s="54">
        <v>3.5000000000000001E-3</v>
      </c>
      <c r="BE791" s="38">
        <f t="shared" si="127"/>
        <v>0</v>
      </c>
      <c r="BF791" s="68">
        <f t="shared" si="133"/>
        <v>0</v>
      </c>
      <c r="BG791" s="44">
        <f>SUM(BF$14:BF791)</f>
        <v>9</v>
      </c>
      <c r="BH791" s="11">
        <f t="shared" si="134"/>
        <v>0</v>
      </c>
      <c r="BI791" s="11">
        <f t="shared" si="135"/>
        <v>778</v>
      </c>
      <c r="BT791" s="74">
        <v>747</v>
      </c>
      <c r="BU791" s="74" t="s">
        <v>1076</v>
      </c>
      <c r="BV791" s="69" t="s">
        <v>2389</v>
      </c>
    </row>
    <row r="792" spans="1:74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AP792" s="68">
        <f t="shared" si="128"/>
        <v>0</v>
      </c>
      <c r="AQ792" s="68">
        <v>779</v>
      </c>
      <c r="AR792" s="41" t="s">
        <v>1105</v>
      </c>
      <c r="AS792" s="42">
        <v>9</v>
      </c>
      <c r="AT792" s="43">
        <v>3.5000000000000001E-3</v>
      </c>
      <c r="AU792" s="38">
        <f t="shared" si="126"/>
        <v>0</v>
      </c>
      <c r="AV792" s="68">
        <f t="shared" si="129"/>
        <v>0</v>
      </c>
      <c r="AW792" s="44">
        <f>SUM(AV$14:AV792)</f>
        <v>0</v>
      </c>
      <c r="AX792" s="11">
        <f t="shared" si="130"/>
        <v>0</v>
      </c>
      <c r="AY792" s="11">
        <f t="shared" si="131"/>
        <v>779</v>
      </c>
      <c r="AZ792" s="11">
        <f t="shared" si="132"/>
        <v>0</v>
      </c>
      <c r="BA792" s="11">
        <v>779</v>
      </c>
      <c r="BB792" s="54" t="s">
        <v>2086</v>
      </c>
      <c r="BC792" s="54">
        <v>9</v>
      </c>
      <c r="BD792" s="54">
        <v>3.5000000000000001E-3</v>
      </c>
      <c r="BE792" s="38">
        <f t="shared" si="127"/>
        <v>0</v>
      </c>
      <c r="BF792" s="68">
        <f t="shared" si="133"/>
        <v>0</v>
      </c>
      <c r="BG792" s="44">
        <f>SUM(BF$14:BF792)</f>
        <v>9</v>
      </c>
      <c r="BH792" s="11">
        <f t="shared" si="134"/>
        <v>0</v>
      </c>
      <c r="BI792" s="11">
        <f t="shared" si="135"/>
        <v>779</v>
      </c>
      <c r="BT792" s="74">
        <v>748</v>
      </c>
      <c r="BU792" s="74" t="s">
        <v>1077</v>
      </c>
      <c r="BV792" s="69" t="s">
        <v>2389</v>
      </c>
    </row>
    <row r="793" spans="1:74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AP793" s="68">
        <f t="shared" si="128"/>
        <v>0</v>
      </c>
      <c r="AQ793" s="68">
        <v>780</v>
      </c>
      <c r="AR793" s="41" t="s">
        <v>1106</v>
      </c>
      <c r="AS793" s="42">
        <v>8</v>
      </c>
      <c r="AT793" s="43">
        <v>3.0000000000000001E-3</v>
      </c>
      <c r="AU793" s="38">
        <f t="shared" si="126"/>
        <v>0</v>
      </c>
      <c r="AV793" s="68">
        <f t="shared" si="129"/>
        <v>0</v>
      </c>
      <c r="AW793" s="44">
        <f>SUM(AV$14:AV793)</f>
        <v>0</v>
      </c>
      <c r="AX793" s="11">
        <f t="shared" si="130"/>
        <v>0</v>
      </c>
      <c r="AY793" s="11">
        <f t="shared" si="131"/>
        <v>780</v>
      </c>
      <c r="AZ793" s="11">
        <f t="shared" si="132"/>
        <v>0</v>
      </c>
      <c r="BA793" s="11">
        <v>780</v>
      </c>
      <c r="BB793" s="54" t="s">
        <v>2087</v>
      </c>
      <c r="BC793" s="54">
        <v>8</v>
      </c>
      <c r="BD793" s="54">
        <v>3.0000000000000001E-3</v>
      </c>
      <c r="BE793" s="38">
        <f t="shared" si="127"/>
        <v>0</v>
      </c>
      <c r="BF793" s="68">
        <f t="shared" si="133"/>
        <v>0</v>
      </c>
      <c r="BG793" s="44">
        <f>SUM(BF$14:BF793)</f>
        <v>9</v>
      </c>
      <c r="BH793" s="11">
        <f t="shared" si="134"/>
        <v>0</v>
      </c>
      <c r="BI793" s="11">
        <f t="shared" si="135"/>
        <v>780</v>
      </c>
      <c r="BT793" s="74">
        <v>749</v>
      </c>
      <c r="BU793" s="74" t="s">
        <v>1078</v>
      </c>
      <c r="BV793" s="69" t="s">
        <v>2389</v>
      </c>
    </row>
    <row r="794" spans="1:7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AP794" s="68">
        <f t="shared" si="128"/>
        <v>0</v>
      </c>
      <c r="AQ794" s="68">
        <v>781</v>
      </c>
      <c r="AR794" s="41" t="s">
        <v>1107</v>
      </c>
      <c r="AS794" s="42">
        <v>8</v>
      </c>
      <c r="AT794" s="43">
        <v>3.0000000000000001E-3</v>
      </c>
      <c r="AU794" s="38">
        <f t="shared" si="126"/>
        <v>0</v>
      </c>
      <c r="AV794" s="68">
        <f t="shared" si="129"/>
        <v>0</v>
      </c>
      <c r="AW794" s="44">
        <f>SUM(AV$14:AV794)</f>
        <v>0</v>
      </c>
      <c r="AX794" s="11">
        <f t="shared" si="130"/>
        <v>0</v>
      </c>
      <c r="AY794" s="11">
        <f t="shared" si="131"/>
        <v>781</v>
      </c>
      <c r="AZ794" s="11">
        <f t="shared" si="132"/>
        <v>0</v>
      </c>
      <c r="BA794" s="11">
        <v>781</v>
      </c>
      <c r="BB794" s="54" t="s">
        <v>2088</v>
      </c>
      <c r="BC794" s="54">
        <v>8</v>
      </c>
      <c r="BD794" s="54">
        <v>3.0000000000000001E-3</v>
      </c>
      <c r="BE794" s="38">
        <f t="shared" si="127"/>
        <v>0</v>
      </c>
      <c r="BF794" s="68">
        <f t="shared" si="133"/>
        <v>0</v>
      </c>
      <c r="BG794" s="44">
        <f>SUM(BF$14:BF794)</f>
        <v>9</v>
      </c>
      <c r="BH794" s="11">
        <f t="shared" si="134"/>
        <v>0</v>
      </c>
      <c r="BI794" s="11">
        <f t="shared" si="135"/>
        <v>781</v>
      </c>
      <c r="BT794" s="74">
        <v>750</v>
      </c>
      <c r="BU794" s="74" t="s">
        <v>1079</v>
      </c>
      <c r="BV794" s="69" t="s">
        <v>2389</v>
      </c>
    </row>
    <row r="795" spans="1:74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AP795" s="68">
        <f t="shared" si="128"/>
        <v>0</v>
      </c>
      <c r="AQ795" s="68">
        <v>782</v>
      </c>
      <c r="AR795" s="41" t="s">
        <v>1108</v>
      </c>
      <c r="AS795" s="42">
        <v>4</v>
      </c>
      <c r="AT795" s="43">
        <v>1.1999999999999999E-3</v>
      </c>
      <c r="AU795" s="38">
        <f t="shared" si="126"/>
        <v>0</v>
      </c>
      <c r="AV795" s="68">
        <f t="shared" si="129"/>
        <v>0</v>
      </c>
      <c r="AW795" s="44">
        <f>SUM(AV$14:AV795)</f>
        <v>0</v>
      </c>
      <c r="AX795" s="11">
        <f t="shared" si="130"/>
        <v>0</v>
      </c>
      <c r="AY795" s="11">
        <f t="shared" si="131"/>
        <v>782</v>
      </c>
      <c r="AZ795" s="11">
        <f t="shared" si="132"/>
        <v>0</v>
      </c>
      <c r="BA795" s="11">
        <v>782</v>
      </c>
      <c r="BB795" s="54" t="s">
        <v>2089</v>
      </c>
      <c r="BC795" s="54">
        <v>4</v>
      </c>
      <c r="BD795" s="54">
        <v>1.1999999999999999E-3</v>
      </c>
      <c r="BE795" s="38">
        <f t="shared" si="127"/>
        <v>0</v>
      </c>
      <c r="BF795" s="68">
        <f t="shared" si="133"/>
        <v>0</v>
      </c>
      <c r="BG795" s="44">
        <f>SUM(BF$14:BF795)</f>
        <v>9</v>
      </c>
      <c r="BH795" s="11">
        <f t="shared" si="134"/>
        <v>0</v>
      </c>
      <c r="BI795" s="11">
        <f t="shared" si="135"/>
        <v>782</v>
      </c>
      <c r="BT795" s="74">
        <v>751</v>
      </c>
      <c r="BU795" s="74" t="s">
        <v>1080</v>
      </c>
      <c r="BV795" s="69" t="s">
        <v>2389</v>
      </c>
    </row>
    <row r="796" spans="1:74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AP796" s="68">
        <f t="shared" si="128"/>
        <v>0</v>
      </c>
      <c r="AQ796" s="68">
        <v>783</v>
      </c>
      <c r="AR796" s="41" t="s">
        <v>1109</v>
      </c>
      <c r="AS796" s="42">
        <v>8</v>
      </c>
      <c r="AT796" s="43">
        <v>3.0000000000000001E-3</v>
      </c>
      <c r="AU796" s="38">
        <f t="shared" si="126"/>
        <v>0</v>
      </c>
      <c r="AV796" s="68">
        <f t="shared" si="129"/>
        <v>0</v>
      </c>
      <c r="AW796" s="44">
        <f>SUM(AV$14:AV796)</f>
        <v>0</v>
      </c>
      <c r="AX796" s="11">
        <f t="shared" si="130"/>
        <v>0</v>
      </c>
      <c r="AY796" s="11">
        <f t="shared" si="131"/>
        <v>783</v>
      </c>
      <c r="AZ796" s="11">
        <f t="shared" si="132"/>
        <v>0</v>
      </c>
      <c r="BA796" s="11">
        <v>783</v>
      </c>
      <c r="BB796" s="54" t="s">
        <v>2090</v>
      </c>
      <c r="BC796" s="54">
        <v>8</v>
      </c>
      <c r="BD796" s="54">
        <v>3.0000000000000001E-3</v>
      </c>
      <c r="BE796" s="38">
        <f t="shared" si="127"/>
        <v>0</v>
      </c>
      <c r="BF796" s="68">
        <f t="shared" si="133"/>
        <v>0</v>
      </c>
      <c r="BG796" s="44">
        <f>SUM(BF$14:BF796)</f>
        <v>9</v>
      </c>
      <c r="BH796" s="11">
        <f t="shared" si="134"/>
        <v>0</v>
      </c>
      <c r="BI796" s="11">
        <f t="shared" si="135"/>
        <v>783</v>
      </c>
      <c r="BT796" s="74">
        <v>752</v>
      </c>
      <c r="BU796" s="74" t="s">
        <v>1081</v>
      </c>
      <c r="BV796" s="69" t="s">
        <v>2389</v>
      </c>
    </row>
    <row r="797" spans="1:74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AP797" s="68">
        <f t="shared" si="128"/>
        <v>0</v>
      </c>
      <c r="AQ797" s="68">
        <v>784</v>
      </c>
      <c r="AR797" s="41" t="s">
        <v>1110</v>
      </c>
      <c r="AS797" s="42">
        <v>4</v>
      </c>
      <c r="AT797" s="43">
        <v>1.1999999999999999E-3</v>
      </c>
      <c r="AU797" s="38">
        <f t="shared" si="126"/>
        <v>0</v>
      </c>
      <c r="AV797" s="68">
        <f t="shared" si="129"/>
        <v>0</v>
      </c>
      <c r="AW797" s="44">
        <f>SUM(AV$14:AV797)</f>
        <v>0</v>
      </c>
      <c r="AX797" s="11">
        <f t="shared" si="130"/>
        <v>0</v>
      </c>
      <c r="AY797" s="11">
        <f t="shared" si="131"/>
        <v>784</v>
      </c>
      <c r="AZ797" s="11">
        <f t="shared" si="132"/>
        <v>0</v>
      </c>
      <c r="BA797" s="11">
        <v>784</v>
      </c>
      <c r="BB797" s="54" t="s">
        <v>2091</v>
      </c>
      <c r="BC797" s="54">
        <v>4</v>
      </c>
      <c r="BD797" s="54">
        <v>1.1999999999999999E-3</v>
      </c>
      <c r="BE797" s="38">
        <f t="shared" si="127"/>
        <v>0</v>
      </c>
      <c r="BF797" s="68">
        <f t="shared" si="133"/>
        <v>0</v>
      </c>
      <c r="BG797" s="44">
        <f>SUM(BF$14:BF797)</f>
        <v>9</v>
      </c>
      <c r="BH797" s="11">
        <f t="shared" si="134"/>
        <v>0</v>
      </c>
      <c r="BI797" s="11">
        <f t="shared" si="135"/>
        <v>784</v>
      </c>
      <c r="BT797" s="74">
        <v>753</v>
      </c>
      <c r="BU797" s="74" t="s">
        <v>1082</v>
      </c>
      <c r="BV797" s="69" t="s">
        <v>2389</v>
      </c>
    </row>
    <row r="798" spans="1:74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AP798" s="68">
        <f t="shared" si="128"/>
        <v>0</v>
      </c>
      <c r="AQ798" s="68">
        <v>785</v>
      </c>
      <c r="AR798" s="41" t="s">
        <v>1111</v>
      </c>
      <c r="AS798" s="42">
        <v>4</v>
      </c>
      <c r="AT798" s="43">
        <v>1.1999999999999999E-3</v>
      </c>
      <c r="AU798" s="38">
        <f t="shared" si="126"/>
        <v>0</v>
      </c>
      <c r="AV798" s="68">
        <f t="shared" si="129"/>
        <v>0</v>
      </c>
      <c r="AW798" s="44">
        <f>SUM(AV$14:AV798)</f>
        <v>0</v>
      </c>
      <c r="AX798" s="11">
        <f t="shared" si="130"/>
        <v>0</v>
      </c>
      <c r="AY798" s="11">
        <f t="shared" si="131"/>
        <v>785</v>
      </c>
      <c r="AZ798" s="11">
        <f t="shared" si="132"/>
        <v>0</v>
      </c>
      <c r="BA798" s="11">
        <v>785</v>
      </c>
      <c r="BB798" s="54" t="s">
        <v>2092</v>
      </c>
      <c r="BC798" s="54">
        <v>4</v>
      </c>
      <c r="BD798" s="54">
        <v>1.1999999999999999E-3</v>
      </c>
      <c r="BE798" s="38">
        <f t="shared" si="127"/>
        <v>0</v>
      </c>
      <c r="BF798" s="68">
        <f t="shared" si="133"/>
        <v>0</v>
      </c>
      <c r="BG798" s="44">
        <f>SUM(BF$14:BF798)</f>
        <v>9</v>
      </c>
      <c r="BH798" s="11">
        <f t="shared" si="134"/>
        <v>0</v>
      </c>
      <c r="BI798" s="11">
        <f t="shared" si="135"/>
        <v>785</v>
      </c>
      <c r="BT798" s="74">
        <v>754</v>
      </c>
      <c r="BU798" s="74" t="s">
        <v>1083</v>
      </c>
      <c r="BV798" s="69" t="s">
        <v>2389</v>
      </c>
    </row>
    <row r="799" spans="1:74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AP799" s="68">
        <f t="shared" si="128"/>
        <v>0</v>
      </c>
      <c r="AQ799" s="68">
        <v>786</v>
      </c>
      <c r="AR799" s="41" t="s">
        <v>1112</v>
      </c>
      <c r="AS799" s="42">
        <v>8</v>
      </c>
      <c r="AT799" s="43">
        <v>3.0000000000000001E-3</v>
      </c>
      <c r="AU799" s="38">
        <f t="shared" si="126"/>
        <v>0</v>
      </c>
      <c r="AV799" s="68">
        <f t="shared" si="129"/>
        <v>0</v>
      </c>
      <c r="AW799" s="44">
        <f>SUM(AV$14:AV799)</f>
        <v>0</v>
      </c>
      <c r="AX799" s="11">
        <f t="shared" si="130"/>
        <v>0</v>
      </c>
      <c r="AY799" s="11">
        <f t="shared" si="131"/>
        <v>786</v>
      </c>
      <c r="AZ799" s="11">
        <f t="shared" si="132"/>
        <v>0</v>
      </c>
      <c r="BA799" s="11">
        <v>786</v>
      </c>
      <c r="BB799" s="54" t="s">
        <v>2093</v>
      </c>
      <c r="BC799" s="54">
        <v>8</v>
      </c>
      <c r="BD799" s="54">
        <v>3.0000000000000001E-3</v>
      </c>
      <c r="BE799" s="38">
        <f t="shared" si="127"/>
        <v>0</v>
      </c>
      <c r="BF799" s="68">
        <f t="shared" si="133"/>
        <v>0</v>
      </c>
      <c r="BG799" s="44">
        <f>SUM(BF$14:BF799)</f>
        <v>9</v>
      </c>
      <c r="BH799" s="11">
        <f t="shared" si="134"/>
        <v>0</v>
      </c>
      <c r="BI799" s="11">
        <f t="shared" si="135"/>
        <v>786</v>
      </c>
      <c r="BT799" s="74">
        <v>755</v>
      </c>
      <c r="BU799" s="74" t="s">
        <v>617</v>
      </c>
      <c r="BV799" s="69" t="s">
        <v>2389</v>
      </c>
    </row>
    <row r="800" spans="1:74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AP800" s="68">
        <f t="shared" si="128"/>
        <v>0</v>
      </c>
      <c r="AQ800" s="68">
        <v>787</v>
      </c>
      <c r="AR800" s="41" t="s">
        <v>1113</v>
      </c>
      <c r="AS800" s="42">
        <v>4</v>
      </c>
      <c r="AT800" s="43">
        <v>1.1999999999999999E-3</v>
      </c>
      <c r="AU800" s="38">
        <f t="shared" si="126"/>
        <v>0</v>
      </c>
      <c r="AV800" s="68">
        <f t="shared" si="129"/>
        <v>0</v>
      </c>
      <c r="AW800" s="44">
        <f>SUM(AV$14:AV800)</f>
        <v>0</v>
      </c>
      <c r="AX800" s="11">
        <f t="shared" si="130"/>
        <v>0</v>
      </c>
      <c r="AY800" s="11">
        <f t="shared" si="131"/>
        <v>787</v>
      </c>
      <c r="AZ800" s="11">
        <f t="shared" si="132"/>
        <v>0</v>
      </c>
      <c r="BA800" s="11">
        <v>787</v>
      </c>
      <c r="BB800" s="54" t="s">
        <v>2094</v>
      </c>
      <c r="BC800" s="54">
        <v>4</v>
      </c>
      <c r="BD800" s="54">
        <v>1.1999999999999999E-3</v>
      </c>
      <c r="BE800" s="38">
        <f t="shared" si="127"/>
        <v>0</v>
      </c>
      <c r="BF800" s="68">
        <f t="shared" si="133"/>
        <v>0</v>
      </c>
      <c r="BG800" s="44">
        <f>SUM(BF$14:BF800)</f>
        <v>9</v>
      </c>
      <c r="BH800" s="11">
        <f t="shared" si="134"/>
        <v>0</v>
      </c>
      <c r="BI800" s="11">
        <f t="shared" si="135"/>
        <v>787</v>
      </c>
      <c r="BT800" s="74">
        <v>756</v>
      </c>
      <c r="BU800" s="74" t="s">
        <v>1084</v>
      </c>
      <c r="BV800" s="69" t="s">
        <v>2389</v>
      </c>
    </row>
    <row r="801" spans="1:74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AP801" s="68">
        <f t="shared" si="128"/>
        <v>0</v>
      </c>
      <c r="AQ801" s="68">
        <v>788</v>
      </c>
      <c r="AR801" s="41" t="s">
        <v>1114</v>
      </c>
      <c r="AS801" s="42">
        <v>7</v>
      </c>
      <c r="AT801" s="43">
        <v>2.5000000000000001E-3</v>
      </c>
      <c r="AU801" s="38">
        <f t="shared" si="126"/>
        <v>0</v>
      </c>
      <c r="AV801" s="68">
        <f t="shared" si="129"/>
        <v>0</v>
      </c>
      <c r="AW801" s="44">
        <f>SUM(AV$14:AV801)</f>
        <v>0</v>
      </c>
      <c r="AX801" s="11">
        <f t="shared" si="130"/>
        <v>0</v>
      </c>
      <c r="AY801" s="11">
        <f t="shared" si="131"/>
        <v>788</v>
      </c>
      <c r="AZ801" s="11">
        <f t="shared" si="132"/>
        <v>0</v>
      </c>
      <c r="BA801" s="11">
        <v>788</v>
      </c>
      <c r="BB801" s="54" t="s">
        <v>2095</v>
      </c>
      <c r="BC801" s="54">
        <v>7</v>
      </c>
      <c r="BD801" s="54">
        <v>2.5000000000000001E-3</v>
      </c>
      <c r="BE801" s="38">
        <f t="shared" si="127"/>
        <v>0</v>
      </c>
      <c r="BF801" s="68">
        <f t="shared" si="133"/>
        <v>0</v>
      </c>
      <c r="BG801" s="44">
        <f>SUM(BF$14:BF801)</f>
        <v>9</v>
      </c>
      <c r="BH801" s="11">
        <f t="shared" si="134"/>
        <v>0</v>
      </c>
      <c r="BI801" s="11">
        <f t="shared" si="135"/>
        <v>788</v>
      </c>
      <c r="BT801" s="74">
        <v>757</v>
      </c>
      <c r="BU801" s="74" t="s">
        <v>1085</v>
      </c>
      <c r="BV801" s="69" t="s">
        <v>2389</v>
      </c>
    </row>
    <row r="802" spans="1:74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AP802" s="68">
        <f t="shared" si="128"/>
        <v>0</v>
      </c>
      <c r="AQ802" s="68">
        <v>789</v>
      </c>
      <c r="AR802" s="41" t="s">
        <v>1115</v>
      </c>
      <c r="AS802" s="42">
        <v>7</v>
      </c>
      <c r="AT802" s="43">
        <v>2.5000000000000001E-3</v>
      </c>
      <c r="AU802" s="38">
        <f t="shared" si="126"/>
        <v>0</v>
      </c>
      <c r="AV802" s="68">
        <f t="shared" si="129"/>
        <v>0</v>
      </c>
      <c r="AW802" s="44">
        <f>SUM(AV$14:AV802)</f>
        <v>0</v>
      </c>
      <c r="AX802" s="11">
        <f t="shared" si="130"/>
        <v>0</v>
      </c>
      <c r="AY802" s="11">
        <f t="shared" si="131"/>
        <v>789</v>
      </c>
      <c r="AZ802" s="11">
        <f t="shared" si="132"/>
        <v>0</v>
      </c>
      <c r="BA802" s="11">
        <v>789</v>
      </c>
      <c r="BB802" s="54" t="s">
        <v>2096</v>
      </c>
      <c r="BC802" s="54">
        <v>7</v>
      </c>
      <c r="BD802" s="54">
        <v>2.5000000000000001E-3</v>
      </c>
      <c r="BE802" s="38">
        <f t="shared" si="127"/>
        <v>0</v>
      </c>
      <c r="BF802" s="68">
        <f t="shared" si="133"/>
        <v>0</v>
      </c>
      <c r="BG802" s="44">
        <f>SUM(BF$14:BF802)</f>
        <v>9</v>
      </c>
      <c r="BH802" s="11">
        <f t="shared" si="134"/>
        <v>0</v>
      </c>
      <c r="BI802" s="11">
        <f t="shared" si="135"/>
        <v>789</v>
      </c>
      <c r="BT802" s="74">
        <v>758</v>
      </c>
      <c r="BU802" s="74" t="s">
        <v>1086</v>
      </c>
      <c r="BV802" s="69" t="s">
        <v>2389</v>
      </c>
    </row>
    <row r="803" spans="1:74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AP803" s="68">
        <f t="shared" si="128"/>
        <v>0</v>
      </c>
      <c r="AQ803" s="68">
        <v>790</v>
      </c>
      <c r="AR803" s="41" t="s">
        <v>1116</v>
      </c>
      <c r="AS803" s="42">
        <v>4</v>
      </c>
      <c r="AT803" s="43">
        <v>1.1999999999999999E-3</v>
      </c>
      <c r="AU803" s="38">
        <f t="shared" si="126"/>
        <v>0</v>
      </c>
      <c r="AV803" s="68">
        <f t="shared" si="129"/>
        <v>0</v>
      </c>
      <c r="AW803" s="44">
        <f>SUM(AV$14:AV803)</f>
        <v>0</v>
      </c>
      <c r="AX803" s="11">
        <f t="shared" si="130"/>
        <v>0</v>
      </c>
      <c r="AY803" s="11">
        <f t="shared" si="131"/>
        <v>790</v>
      </c>
      <c r="AZ803" s="11">
        <f t="shared" si="132"/>
        <v>0</v>
      </c>
      <c r="BA803" s="11">
        <v>790</v>
      </c>
      <c r="BB803" s="54" t="s">
        <v>2097</v>
      </c>
      <c r="BC803" s="54">
        <v>4</v>
      </c>
      <c r="BD803" s="54">
        <v>1.1999999999999999E-3</v>
      </c>
      <c r="BE803" s="38">
        <f t="shared" si="127"/>
        <v>0</v>
      </c>
      <c r="BF803" s="68">
        <f t="shared" si="133"/>
        <v>0</v>
      </c>
      <c r="BG803" s="44">
        <f>SUM(BF$14:BF803)</f>
        <v>9</v>
      </c>
      <c r="BH803" s="11">
        <f t="shared" si="134"/>
        <v>0</v>
      </c>
      <c r="BI803" s="11">
        <f t="shared" si="135"/>
        <v>790</v>
      </c>
      <c r="BT803" s="74">
        <v>759</v>
      </c>
      <c r="BU803" s="74" t="s">
        <v>1087</v>
      </c>
      <c r="BV803" s="69" t="s">
        <v>2389</v>
      </c>
    </row>
    <row r="804" spans="1:7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AP804" s="68">
        <f t="shared" si="128"/>
        <v>0</v>
      </c>
      <c r="AQ804" s="68">
        <v>791</v>
      </c>
      <c r="AR804" s="41" t="s">
        <v>1117</v>
      </c>
      <c r="AS804" s="42">
        <v>7</v>
      </c>
      <c r="AT804" s="43">
        <v>2.5000000000000001E-3</v>
      </c>
      <c r="AU804" s="38">
        <f t="shared" si="126"/>
        <v>0</v>
      </c>
      <c r="AV804" s="68">
        <f t="shared" si="129"/>
        <v>0</v>
      </c>
      <c r="AW804" s="44">
        <f>SUM(AV$14:AV804)</f>
        <v>0</v>
      </c>
      <c r="AX804" s="11">
        <f t="shared" si="130"/>
        <v>0</v>
      </c>
      <c r="AY804" s="11">
        <f t="shared" si="131"/>
        <v>791</v>
      </c>
      <c r="AZ804" s="11">
        <f t="shared" si="132"/>
        <v>0</v>
      </c>
      <c r="BA804" s="11">
        <v>791</v>
      </c>
      <c r="BB804" s="54" t="s">
        <v>2098</v>
      </c>
      <c r="BC804" s="54">
        <v>7</v>
      </c>
      <c r="BD804" s="54">
        <v>2.5000000000000001E-3</v>
      </c>
      <c r="BE804" s="38">
        <f t="shared" si="127"/>
        <v>0</v>
      </c>
      <c r="BF804" s="68">
        <f t="shared" si="133"/>
        <v>0</v>
      </c>
      <c r="BG804" s="44">
        <f>SUM(BF$14:BF804)</f>
        <v>9</v>
      </c>
      <c r="BH804" s="11">
        <f t="shared" si="134"/>
        <v>0</v>
      </c>
      <c r="BI804" s="11">
        <f t="shared" si="135"/>
        <v>791</v>
      </c>
      <c r="BT804" s="74">
        <v>760</v>
      </c>
      <c r="BU804" s="74" t="s">
        <v>1088</v>
      </c>
      <c r="BV804" s="69" t="s">
        <v>2389</v>
      </c>
    </row>
    <row r="805" spans="1:74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AP805" s="68">
        <f t="shared" si="128"/>
        <v>0</v>
      </c>
      <c r="AQ805" s="68">
        <v>792</v>
      </c>
      <c r="AR805" s="41" t="s">
        <v>1118</v>
      </c>
      <c r="AS805" s="42">
        <v>3</v>
      </c>
      <c r="AT805" s="43">
        <v>8.0000000000000004E-4</v>
      </c>
      <c r="AU805" s="38">
        <f t="shared" si="126"/>
        <v>0</v>
      </c>
      <c r="AV805" s="68">
        <f t="shared" si="129"/>
        <v>0</v>
      </c>
      <c r="AW805" s="44">
        <f>SUM(AV$14:AV805)</f>
        <v>0</v>
      </c>
      <c r="AX805" s="11">
        <f t="shared" si="130"/>
        <v>0</v>
      </c>
      <c r="AY805" s="11">
        <f t="shared" si="131"/>
        <v>792</v>
      </c>
      <c r="AZ805" s="11">
        <f t="shared" si="132"/>
        <v>0</v>
      </c>
      <c r="BA805" s="11">
        <v>792</v>
      </c>
      <c r="BB805" s="54" t="s">
        <v>2099</v>
      </c>
      <c r="BC805" s="54">
        <v>3</v>
      </c>
      <c r="BD805" s="54">
        <v>8.0000000000000004E-4</v>
      </c>
      <c r="BE805" s="38">
        <f t="shared" si="127"/>
        <v>0</v>
      </c>
      <c r="BF805" s="68">
        <f t="shared" si="133"/>
        <v>0</v>
      </c>
      <c r="BG805" s="44">
        <f>SUM(BF$14:BF805)</f>
        <v>9</v>
      </c>
      <c r="BH805" s="11">
        <f t="shared" si="134"/>
        <v>0</v>
      </c>
      <c r="BI805" s="11">
        <f t="shared" si="135"/>
        <v>792</v>
      </c>
      <c r="BT805" s="74">
        <v>761</v>
      </c>
      <c r="BU805" s="74" t="s">
        <v>1089</v>
      </c>
      <c r="BV805" s="69" t="s">
        <v>2389</v>
      </c>
    </row>
    <row r="806" spans="1:74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AP806" s="68">
        <f t="shared" si="128"/>
        <v>0</v>
      </c>
      <c r="AQ806" s="68">
        <v>793</v>
      </c>
      <c r="AR806" s="41" t="s">
        <v>1119</v>
      </c>
      <c r="AS806" s="42">
        <v>3</v>
      </c>
      <c r="AT806" s="43">
        <v>8.0000000000000004E-4</v>
      </c>
      <c r="AU806" s="38">
        <f t="shared" si="126"/>
        <v>0</v>
      </c>
      <c r="AV806" s="68">
        <f t="shared" si="129"/>
        <v>0</v>
      </c>
      <c r="AW806" s="44">
        <f>SUM(AV$14:AV806)</f>
        <v>0</v>
      </c>
      <c r="AX806" s="11">
        <f t="shared" si="130"/>
        <v>0</v>
      </c>
      <c r="AY806" s="11">
        <f t="shared" si="131"/>
        <v>793</v>
      </c>
      <c r="AZ806" s="11">
        <f t="shared" si="132"/>
        <v>0</v>
      </c>
      <c r="BA806" s="11">
        <v>793</v>
      </c>
      <c r="BB806" s="54" t="s">
        <v>2100</v>
      </c>
      <c r="BC806" s="54">
        <v>3</v>
      </c>
      <c r="BD806" s="54">
        <v>8.0000000000000004E-4</v>
      </c>
      <c r="BE806" s="38">
        <f t="shared" si="127"/>
        <v>0</v>
      </c>
      <c r="BF806" s="68">
        <f t="shared" si="133"/>
        <v>0</v>
      </c>
      <c r="BG806" s="44">
        <f>SUM(BF$14:BF806)</f>
        <v>9</v>
      </c>
      <c r="BH806" s="11">
        <f t="shared" si="134"/>
        <v>0</v>
      </c>
      <c r="BI806" s="11">
        <f t="shared" si="135"/>
        <v>793</v>
      </c>
      <c r="BT806" s="74">
        <v>762</v>
      </c>
      <c r="BU806" s="74" t="s">
        <v>1090</v>
      </c>
      <c r="BV806" s="69" t="s">
        <v>2389</v>
      </c>
    </row>
    <row r="807" spans="1:74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AP807" s="68">
        <f t="shared" si="128"/>
        <v>0</v>
      </c>
      <c r="AQ807" s="68">
        <v>794</v>
      </c>
      <c r="AR807" s="41" t="s">
        <v>1120</v>
      </c>
      <c r="AS807" s="42">
        <v>4</v>
      </c>
      <c r="AT807" s="43">
        <v>1.1999999999999999E-3</v>
      </c>
      <c r="AU807" s="38">
        <f t="shared" si="126"/>
        <v>0</v>
      </c>
      <c r="AV807" s="68">
        <f t="shared" si="129"/>
        <v>0</v>
      </c>
      <c r="AW807" s="44">
        <f>SUM(AV$14:AV807)</f>
        <v>0</v>
      </c>
      <c r="AX807" s="11">
        <f t="shared" si="130"/>
        <v>0</v>
      </c>
      <c r="AY807" s="11">
        <f t="shared" si="131"/>
        <v>794</v>
      </c>
      <c r="AZ807" s="11">
        <f t="shared" si="132"/>
        <v>0</v>
      </c>
      <c r="BA807" s="11">
        <v>794</v>
      </c>
      <c r="BB807" s="54" t="s">
        <v>2101</v>
      </c>
      <c r="BC807" s="54">
        <v>4</v>
      </c>
      <c r="BD807" s="54">
        <v>1.1999999999999999E-3</v>
      </c>
      <c r="BE807" s="38">
        <f t="shared" si="127"/>
        <v>0</v>
      </c>
      <c r="BF807" s="68">
        <f t="shared" si="133"/>
        <v>0</v>
      </c>
      <c r="BG807" s="44">
        <f>SUM(BF$14:BF807)</f>
        <v>9</v>
      </c>
      <c r="BH807" s="11">
        <f t="shared" si="134"/>
        <v>0</v>
      </c>
      <c r="BI807" s="11">
        <f t="shared" si="135"/>
        <v>794</v>
      </c>
      <c r="BT807" s="74">
        <v>763</v>
      </c>
      <c r="BU807" s="74" t="s">
        <v>1091</v>
      </c>
      <c r="BV807" s="69" t="s">
        <v>2389</v>
      </c>
    </row>
    <row r="808" spans="1:74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AP808" s="68">
        <f t="shared" si="128"/>
        <v>0</v>
      </c>
      <c r="AQ808" s="68">
        <v>795</v>
      </c>
      <c r="AR808" s="41" t="s">
        <v>1121</v>
      </c>
      <c r="AS808" s="42">
        <v>7</v>
      </c>
      <c r="AT808" s="43">
        <v>2.5000000000000001E-3</v>
      </c>
      <c r="AU808" s="38">
        <f t="shared" si="126"/>
        <v>0</v>
      </c>
      <c r="AV808" s="68">
        <f t="shared" si="129"/>
        <v>0</v>
      </c>
      <c r="AW808" s="44">
        <f>SUM(AV$14:AV808)</f>
        <v>0</v>
      </c>
      <c r="AX808" s="11">
        <f t="shared" si="130"/>
        <v>0</v>
      </c>
      <c r="AY808" s="11">
        <f t="shared" si="131"/>
        <v>795</v>
      </c>
      <c r="AZ808" s="11">
        <f t="shared" si="132"/>
        <v>0</v>
      </c>
      <c r="BA808" s="11">
        <v>795</v>
      </c>
      <c r="BB808" s="54" t="s">
        <v>2102</v>
      </c>
      <c r="BC808" s="54">
        <v>7</v>
      </c>
      <c r="BD808" s="54">
        <v>2.5000000000000001E-3</v>
      </c>
      <c r="BE808" s="38">
        <f t="shared" si="127"/>
        <v>0</v>
      </c>
      <c r="BF808" s="68">
        <f t="shared" si="133"/>
        <v>0</v>
      </c>
      <c r="BG808" s="44">
        <f>SUM(BF$14:BF808)</f>
        <v>9</v>
      </c>
      <c r="BH808" s="11">
        <f t="shared" si="134"/>
        <v>0</v>
      </c>
      <c r="BI808" s="11">
        <f t="shared" si="135"/>
        <v>795</v>
      </c>
      <c r="BT808" s="74">
        <v>764</v>
      </c>
      <c r="BU808" s="74" t="s">
        <v>163</v>
      </c>
      <c r="BV808" s="69" t="s">
        <v>2389</v>
      </c>
    </row>
    <row r="809" spans="1:74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AP809" s="68">
        <f t="shared" si="128"/>
        <v>0</v>
      </c>
      <c r="AQ809" s="68">
        <v>796</v>
      </c>
      <c r="AR809" s="41" t="s">
        <v>635</v>
      </c>
      <c r="AS809" s="42">
        <v>7</v>
      </c>
      <c r="AT809" s="43">
        <v>2.5000000000000001E-3</v>
      </c>
      <c r="AU809" s="38">
        <f t="shared" si="126"/>
        <v>0</v>
      </c>
      <c r="AV809" s="68">
        <f t="shared" si="129"/>
        <v>0</v>
      </c>
      <c r="AW809" s="44">
        <f>SUM(AV$14:AV809)</f>
        <v>0</v>
      </c>
      <c r="AX809" s="11">
        <f t="shared" si="130"/>
        <v>0</v>
      </c>
      <c r="AY809" s="11">
        <f t="shared" si="131"/>
        <v>796</v>
      </c>
      <c r="AZ809" s="11">
        <f t="shared" si="132"/>
        <v>0</v>
      </c>
      <c r="BA809" s="11">
        <v>796</v>
      </c>
      <c r="BB809" s="54" t="s">
        <v>1606</v>
      </c>
      <c r="BC809" s="54">
        <v>7</v>
      </c>
      <c r="BD809" s="54">
        <v>2.5000000000000001E-3</v>
      </c>
      <c r="BE809" s="38">
        <f t="shared" si="127"/>
        <v>0</v>
      </c>
      <c r="BF809" s="68">
        <f t="shared" si="133"/>
        <v>0</v>
      </c>
      <c r="BG809" s="44">
        <f>SUM(BF$14:BF809)</f>
        <v>9</v>
      </c>
      <c r="BH809" s="11">
        <f t="shared" si="134"/>
        <v>0</v>
      </c>
      <c r="BI809" s="11">
        <f t="shared" si="135"/>
        <v>796</v>
      </c>
      <c r="BT809" s="74">
        <v>765</v>
      </c>
      <c r="BU809" s="74" t="s">
        <v>648</v>
      </c>
      <c r="BV809" s="69" t="s">
        <v>2389</v>
      </c>
    </row>
    <row r="810" spans="1:74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AP810" s="68">
        <f t="shared" si="128"/>
        <v>0</v>
      </c>
      <c r="AQ810" s="68">
        <v>797</v>
      </c>
      <c r="AR810" s="41" t="s">
        <v>1122</v>
      </c>
      <c r="AS810" s="42">
        <v>8</v>
      </c>
      <c r="AT810" s="43">
        <v>3.0000000000000001E-3</v>
      </c>
      <c r="AU810" s="38">
        <f t="shared" si="126"/>
        <v>0</v>
      </c>
      <c r="AV810" s="68">
        <f t="shared" si="129"/>
        <v>0</v>
      </c>
      <c r="AW810" s="44">
        <f>SUM(AV$14:AV810)</f>
        <v>0</v>
      </c>
      <c r="AX810" s="11">
        <f t="shared" si="130"/>
        <v>0</v>
      </c>
      <c r="AY810" s="11">
        <f t="shared" si="131"/>
        <v>797</v>
      </c>
      <c r="AZ810" s="11">
        <f t="shared" si="132"/>
        <v>0</v>
      </c>
      <c r="BA810" s="11">
        <v>797</v>
      </c>
      <c r="BB810" s="54" t="s">
        <v>2103</v>
      </c>
      <c r="BC810" s="54">
        <v>8</v>
      </c>
      <c r="BD810" s="54">
        <v>3.0000000000000001E-3</v>
      </c>
      <c r="BE810" s="38">
        <f t="shared" si="127"/>
        <v>0</v>
      </c>
      <c r="BF810" s="68">
        <f t="shared" si="133"/>
        <v>0</v>
      </c>
      <c r="BG810" s="44">
        <f>SUM(BF$14:BF810)</f>
        <v>9</v>
      </c>
      <c r="BH810" s="11">
        <f t="shared" si="134"/>
        <v>0</v>
      </c>
      <c r="BI810" s="11">
        <f t="shared" si="135"/>
        <v>797</v>
      </c>
      <c r="BT810" s="74">
        <v>766</v>
      </c>
      <c r="BU810" s="74" t="s">
        <v>1092</v>
      </c>
      <c r="BV810" s="69" t="s">
        <v>2389</v>
      </c>
    </row>
    <row r="811" spans="1:74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AP811" s="68">
        <f t="shared" si="128"/>
        <v>0</v>
      </c>
      <c r="AQ811" s="68">
        <v>798</v>
      </c>
      <c r="AR811" s="41" t="s">
        <v>1123</v>
      </c>
      <c r="AS811" s="42">
        <v>2</v>
      </c>
      <c r="AT811" s="43">
        <v>5.0000000000000001E-4</v>
      </c>
      <c r="AU811" s="38">
        <f t="shared" si="126"/>
        <v>0</v>
      </c>
      <c r="AV811" s="68">
        <f t="shared" si="129"/>
        <v>0</v>
      </c>
      <c r="AW811" s="44">
        <f>SUM(AV$14:AV811)</f>
        <v>0</v>
      </c>
      <c r="AX811" s="11">
        <f t="shared" si="130"/>
        <v>0</v>
      </c>
      <c r="AY811" s="11">
        <f t="shared" si="131"/>
        <v>798</v>
      </c>
      <c r="AZ811" s="11">
        <f t="shared" si="132"/>
        <v>0</v>
      </c>
      <c r="BA811" s="11">
        <v>798</v>
      </c>
      <c r="BB811" s="54" t="s">
        <v>2104</v>
      </c>
      <c r="BC811" s="54">
        <v>2</v>
      </c>
      <c r="BD811" s="54">
        <v>5.0000000000000001E-4</v>
      </c>
      <c r="BE811" s="38">
        <f t="shared" si="127"/>
        <v>0</v>
      </c>
      <c r="BF811" s="68">
        <f t="shared" si="133"/>
        <v>0</v>
      </c>
      <c r="BG811" s="44">
        <f>SUM(BF$14:BF811)</f>
        <v>9</v>
      </c>
      <c r="BH811" s="11">
        <f t="shared" si="134"/>
        <v>0</v>
      </c>
      <c r="BI811" s="11">
        <f t="shared" si="135"/>
        <v>798</v>
      </c>
      <c r="BT811" s="74">
        <v>767</v>
      </c>
      <c r="BU811" s="74" t="s">
        <v>1093</v>
      </c>
      <c r="BV811" s="69" t="s">
        <v>2389</v>
      </c>
    </row>
    <row r="812" spans="1:74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AP812" s="68">
        <f t="shared" si="128"/>
        <v>0</v>
      </c>
      <c r="AQ812" s="68">
        <v>799</v>
      </c>
      <c r="AR812" s="41" t="s">
        <v>1124</v>
      </c>
      <c r="AS812" s="42">
        <v>6</v>
      </c>
      <c r="AT812" s="43">
        <v>2E-3</v>
      </c>
      <c r="AU812" s="38">
        <f t="shared" si="126"/>
        <v>0</v>
      </c>
      <c r="AV812" s="68">
        <f t="shared" si="129"/>
        <v>0</v>
      </c>
      <c r="AW812" s="44">
        <f>SUM(AV$14:AV812)</f>
        <v>0</v>
      </c>
      <c r="AX812" s="11">
        <f t="shared" si="130"/>
        <v>0</v>
      </c>
      <c r="AY812" s="11">
        <f t="shared" si="131"/>
        <v>799</v>
      </c>
      <c r="AZ812" s="11">
        <f t="shared" si="132"/>
        <v>0</v>
      </c>
      <c r="BA812" s="11">
        <v>799</v>
      </c>
      <c r="BB812" s="54" t="s">
        <v>2105</v>
      </c>
      <c r="BC812" s="54">
        <v>6</v>
      </c>
      <c r="BD812" s="54">
        <v>2E-3</v>
      </c>
      <c r="BE812" s="38">
        <f t="shared" si="127"/>
        <v>0</v>
      </c>
      <c r="BF812" s="68">
        <f t="shared" si="133"/>
        <v>0</v>
      </c>
      <c r="BG812" s="44">
        <f>SUM(BF$14:BF812)</f>
        <v>9</v>
      </c>
      <c r="BH812" s="11">
        <f t="shared" si="134"/>
        <v>0</v>
      </c>
      <c r="BI812" s="11">
        <f t="shared" si="135"/>
        <v>799</v>
      </c>
      <c r="BT812" s="74">
        <v>768</v>
      </c>
      <c r="BU812" s="74" t="s">
        <v>1094</v>
      </c>
      <c r="BV812" s="69" t="s">
        <v>2389</v>
      </c>
    </row>
    <row r="813" spans="1:74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AP813" s="68">
        <f t="shared" si="128"/>
        <v>0</v>
      </c>
      <c r="AQ813" s="68">
        <v>800</v>
      </c>
      <c r="AR813" s="41" t="s">
        <v>720</v>
      </c>
      <c r="AS813" s="42">
        <v>3</v>
      </c>
      <c r="AT813" s="43">
        <v>8.0000000000000004E-4</v>
      </c>
      <c r="AU813" s="38">
        <f t="shared" si="126"/>
        <v>0</v>
      </c>
      <c r="AV813" s="68">
        <f t="shared" si="129"/>
        <v>0</v>
      </c>
      <c r="AW813" s="44">
        <f>SUM(AV$14:AV813)</f>
        <v>0</v>
      </c>
      <c r="AX813" s="11">
        <f t="shared" si="130"/>
        <v>0</v>
      </c>
      <c r="AY813" s="11">
        <f t="shared" si="131"/>
        <v>800</v>
      </c>
      <c r="AZ813" s="11">
        <f t="shared" si="132"/>
        <v>0</v>
      </c>
      <c r="BA813" s="11">
        <v>800</v>
      </c>
      <c r="BB813" s="54" t="s">
        <v>1687</v>
      </c>
      <c r="BC813" s="54">
        <v>3</v>
      </c>
      <c r="BD813" s="54">
        <v>8.0000000000000004E-4</v>
      </c>
      <c r="BE813" s="38">
        <f t="shared" si="127"/>
        <v>0</v>
      </c>
      <c r="BF813" s="68">
        <f t="shared" si="133"/>
        <v>0</v>
      </c>
      <c r="BG813" s="44">
        <f>SUM(BF$14:BF813)</f>
        <v>9</v>
      </c>
      <c r="BH813" s="11">
        <f t="shared" si="134"/>
        <v>0</v>
      </c>
      <c r="BI813" s="11">
        <f t="shared" si="135"/>
        <v>800</v>
      </c>
      <c r="BT813" s="74">
        <v>769</v>
      </c>
      <c r="BU813" s="74" t="s">
        <v>1095</v>
      </c>
      <c r="BV813" s="69" t="s">
        <v>2389</v>
      </c>
    </row>
    <row r="814" spans="1:7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AP814" s="68">
        <f t="shared" si="128"/>
        <v>0</v>
      </c>
      <c r="AQ814" s="68">
        <v>801</v>
      </c>
      <c r="AR814" s="41" t="s">
        <v>1125</v>
      </c>
      <c r="AS814" s="42">
        <v>2</v>
      </c>
      <c r="AT814" s="43">
        <v>5.0000000000000001E-4</v>
      </c>
      <c r="AU814" s="38">
        <f t="shared" si="126"/>
        <v>0</v>
      </c>
      <c r="AV814" s="68">
        <f t="shared" si="129"/>
        <v>0</v>
      </c>
      <c r="AW814" s="44">
        <f>SUM(AV$14:AV814)</f>
        <v>0</v>
      </c>
      <c r="AX814" s="11">
        <f t="shared" si="130"/>
        <v>0</v>
      </c>
      <c r="AY814" s="11">
        <f t="shared" si="131"/>
        <v>801</v>
      </c>
      <c r="AZ814" s="11">
        <f t="shared" si="132"/>
        <v>0</v>
      </c>
      <c r="BA814" s="11">
        <v>801</v>
      </c>
      <c r="BB814" s="54" t="s">
        <v>2106</v>
      </c>
      <c r="BC814" s="54">
        <v>2</v>
      </c>
      <c r="BD814" s="54">
        <v>5.0000000000000001E-4</v>
      </c>
      <c r="BE814" s="38">
        <f t="shared" si="127"/>
        <v>0</v>
      </c>
      <c r="BF814" s="68">
        <f t="shared" si="133"/>
        <v>0</v>
      </c>
      <c r="BG814" s="44">
        <f>SUM(BF$14:BF814)</f>
        <v>9</v>
      </c>
      <c r="BH814" s="11">
        <f t="shared" si="134"/>
        <v>0</v>
      </c>
      <c r="BI814" s="11">
        <f t="shared" si="135"/>
        <v>801</v>
      </c>
      <c r="BT814" s="74">
        <v>770</v>
      </c>
      <c r="BU814" s="74" t="s">
        <v>1096</v>
      </c>
      <c r="BV814" s="69" t="s">
        <v>2389</v>
      </c>
    </row>
    <row r="815" spans="1:74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AP815" s="68">
        <f t="shared" si="128"/>
        <v>0</v>
      </c>
      <c r="AQ815" s="68">
        <v>802</v>
      </c>
      <c r="AR815" s="41" t="s">
        <v>1126</v>
      </c>
      <c r="AS815" s="42">
        <v>9</v>
      </c>
      <c r="AT815" s="43">
        <v>3.5000000000000001E-3</v>
      </c>
      <c r="AU815" s="38">
        <f t="shared" si="126"/>
        <v>0</v>
      </c>
      <c r="AV815" s="68">
        <f t="shared" si="129"/>
        <v>0</v>
      </c>
      <c r="AW815" s="44">
        <f>SUM(AV$14:AV815)</f>
        <v>0</v>
      </c>
      <c r="AX815" s="11">
        <f t="shared" si="130"/>
        <v>0</v>
      </c>
      <c r="AY815" s="11">
        <f t="shared" si="131"/>
        <v>802</v>
      </c>
      <c r="AZ815" s="11">
        <f t="shared" si="132"/>
        <v>0</v>
      </c>
      <c r="BA815" s="11">
        <v>802</v>
      </c>
      <c r="BB815" s="54" t="s">
        <v>2107</v>
      </c>
      <c r="BC815" s="54">
        <v>9</v>
      </c>
      <c r="BD815" s="54">
        <v>3.5000000000000001E-3</v>
      </c>
      <c r="BE815" s="38">
        <f t="shared" si="127"/>
        <v>0</v>
      </c>
      <c r="BF815" s="68">
        <f t="shared" si="133"/>
        <v>0</v>
      </c>
      <c r="BG815" s="44">
        <f>SUM(BF$14:BF815)</f>
        <v>9</v>
      </c>
      <c r="BH815" s="11">
        <f t="shared" si="134"/>
        <v>0</v>
      </c>
      <c r="BI815" s="11">
        <f t="shared" si="135"/>
        <v>802</v>
      </c>
      <c r="BT815" s="74">
        <v>771</v>
      </c>
      <c r="BU815" s="74" t="s">
        <v>1097</v>
      </c>
      <c r="BV815" s="69" t="s">
        <v>2389</v>
      </c>
    </row>
    <row r="816" spans="1:74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AP816" s="68">
        <f t="shared" si="128"/>
        <v>0</v>
      </c>
      <c r="AQ816" s="68">
        <v>803</v>
      </c>
      <c r="AR816" s="41" t="s">
        <v>1127</v>
      </c>
      <c r="AS816" s="42">
        <v>3</v>
      </c>
      <c r="AT816" s="43">
        <v>8.0000000000000004E-4</v>
      </c>
      <c r="AU816" s="38">
        <f t="shared" si="126"/>
        <v>0</v>
      </c>
      <c r="AV816" s="68">
        <f t="shared" si="129"/>
        <v>0</v>
      </c>
      <c r="AW816" s="44">
        <f>SUM(AV$14:AV816)</f>
        <v>0</v>
      </c>
      <c r="AX816" s="11">
        <f t="shared" si="130"/>
        <v>0</v>
      </c>
      <c r="AY816" s="11">
        <f t="shared" si="131"/>
        <v>803</v>
      </c>
      <c r="AZ816" s="11">
        <f t="shared" si="132"/>
        <v>0</v>
      </c>
      <c r="BA816" s="11">
        <v>803</v>
      </c>
      <c r="BB816" s="54" t="s">
        <v>2108</v>
      </c>
      <c r="BC816" s="54">
        <v>3</v>
      </c>
      <c r="BD816" s="54">
        <v>8.0000000000000004E-4</v>
      </c>
      <c r="BE816" s="38">
        <f t="shared" si="127"/>
        <v>0</v>
      </c>
      <c r="BF816" s="68">
        <f t="shared" si="133"/>
        <v>0</v>
      </c>
      <c r="BG816" s="44">
        <f>SUM(BF$14:BF816)</f>
        <v>9</v>
      </c>
      <c r="BH816" s="11">
        <f t="shared" si="134"/>
        <v>0</v>
      </c>
      <c r="BI816" s="11">
        <f t="shared" si="135"/>
        <v>803</v>
      </c>
      <c r="BT816" s="74">
        <v>772</v>
      </c>
      <c r="BU816" s="74" t="s">
        <v>1098</v>
      </c>
      <c r="BV816" s="69" t="s">
        <v>2389</v>
      </c>
    </row>
    <row r="817" spans="1:74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AP817" s="68">
        <f t="shared" si="128"/>
        <v>0</v>
      </c>
      <c r="AQ817" s="68">
        <v>804</v>
      </c>
      <c r="AR817" s="41" t="s">
        <v>1128</v>
      </c>
      <c r="AS817" s="42">
        <v>8</v>
      </c>
      <c r="AT817" s="43">
        <v>3.0000000000000001E-3</v>
      </c>
      <c r="AU817" s="38">
        <f t="shared" si="126"/>
        <v>0</v>
      </c>
      <c r="AV817" s="68">
        <f t="shared" si="129"/>
        <v>0</v>
      </c>
      <c r="AW817" s="44">
        <f>SUM(AV$14:AV817)</f>
        <v>0</v>
      </c>
      <c r="AX817" s="11">
        <f t="shared" si="130"/>
        <v>0</v>
      </c>
      <c r="AY817" s="11">
        <f t="shared" si="131"/>
        <v>804</v>
      </c>
      <c r="AZ817" s="11">
        <f t="shared" si="132"/>
        <v>0</v>
      </c>
      <c r="BA817" s="11">
        <v>804</v>
      </c>
      <c r="BB817" s="54" t="s">
        <v>2109</v>
      </c>
      <c r="BC817" s="54">
        <v>8</v>
      </c>
      <c r="BD817" s="54">
        <v>3.0000000000000001E-3</v>
      </c>
      <c r="BE817" s="38">
        <f t="shared" si="127"/>
        <v>0</v>
      </c>
      <c r="BF817" s="68">
        <f t="shared" si="133"/>
        <v>0</v>
      </c>
      <c r="BG817" s="44">
        <f>SUM(BF$14:BF817)</f>
        <v>9</v>
      </c>
      <c r="BH817" s="11">
        <f t="shared" si="134"/>
        <v>0</v>
      </c>
      <c r="BI817" s="11">
        <f t="shared" si="135"/>
        <v>804</v>
      </c>
      <c r="BT817" s="74">
        <v>773</v>
      </c>
      <c r="BU817" s="74" t="s">
        <v>1099</v>
      </c>
      <c r="BV817" s="69" t="s">
        <v>2389</v>
      </c>
    </row>
    <row r="818" spans="1:74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AP818" s="68">
        <f t="shared" si="128"/>
        <v>0</v>
      </c>
      <c r="AQ818" s="68">
        <v>805</v>
      </c>
      <c r="AR818" s="41" t="s">
        <v>1129</v>
      </c>
      <c r="AS818" s="42">
        <v>9</v>
      </c>
      <c r="AT818" s="43">
        <v>3.5000000000000001E-3</v>
      </c>
      <c r="AU818" s="38">
        <f t="shared" si="126"/>
        <v>0</v>
      </c>
      <c r="AV818" s="68">
        <f t="shared" si="129"/>
        <v>0</v>
      </c>
      <c r="AW818" s="44">
        <f>SUM(AV$14:AV818)</f>
        <v>0</v>
      </c>
      <c r="AX818" s="11">
        <f t="shared" si="130"/>
        <v>0</v>
      </c>
      <c r="AY818" s="11">
        <f t="shared" si="131"/>
        <v>805</v>
      </c>
      <c r="AZ818" s="11">
        <f t="shared" si="132"/>
        <v>0</v>
      </c>
      <c r="BA818" s="11">
        <v>805</v>
      </c>
      <c r="BB818" s="54" t="s">
        <v>2110</v>
      </c>
      <c r="BC818" s="54">
        <v>9</v>
      </c>
      <c r="BD818" s="54">
        <v>3.5000000000000001E-3</v>
      </c>
      <c r="BE818" s="38">
        <f t="shared" si="127"/>
        <v>0</v>
      </c>
      <c r="BF818" s="68">
        <f t="shared" si="133"/>
        <v>0</v>
      </c>
      <c r="BG818" s="44">
        <f>SUM(BF$14:BF818)</f>
        <v>9</v>
      </c>
      <c r="BH818" s="11">
        <f t="shared" si="134"/>
        <v>0</v>
      </c>
      <c r="BI818" s="11">
        <f t="shared" si="135"/>
        <v>805</v>
      </c>
      <c r="BT818" s="74">
        <v>774</v>
      </c>
      <c r="BU818" s="74" t="s">
        <v>1100</v>
      </c>
      <c r="BV818" s="69" t="s">
        <v>2389</v>
      </c>
    </row>
    <row r="819" spans="1:74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AP819" s="68">
        <f t="shared" si="128"/>
        <v>0</v>
      </c>
      <c r="AQ819" s="68">
        <v>806</v>
      </c>
      <c r="AR819" s="41" t="s">
        <v>1130</v>
      </c>
      <c r="AS819" s="42">
        <v>7</v>
      </c>
      <c r="AT819" s="43">
        <v>2.5000000000000001E-3</v>
      </c>
      <c r="AU819" s="38">
        <f t="shared" si="126"/>
        <v>0</v>
      </c>
      <c r="AV819" s="68">
        <f t="shared" si="129"/>
        <v>0</v>
      </c>
      <c r="AW819" s="44">
        <f>SUM(AV$14:AV819)</f>
        <v>0</v>
      </c>
      <c r="AX819" s="11">
        <f t="shared" si="130"/>
        <v>0</v>
      </c>
      <c r="AY819" s="11">
        <f t="shared" si="131"/>
        <v>806</v>
      </c>
      <c r="AZ819" s="11">
        <f t="shared" si="132"/>
        <v>0</v>
      </c>
      <c r="BA819" s="11">
        <v>806</v>
      </c>
      <c r="BB819" s="54" t="s">
        <v>2111</v>
      </c>
      <c r="BC819" s="54">
        <v>7</v>
      </c>
      <c r="BD819" s="54">
        <v>2.5000000000000001E-3</v>
      </c>
      <c r="BE819" s="38">
        <f t="shared" si="127"/>
        <v>0</v>
      </c>
      <c r="BF819" s="68">
        <f t="shared" si="133"/>
        <v>0</v>
      </c>
      <c r="BG819" s="44">
        <f>SUM(BF$14:BF819)</f>
        <v>9</v>
      </c>
      <c r="BH819" s="11">
        <f t="shared" si="134"/>
        <v>0</v>
      </c>
      <c r="BI819" s="11">
        <f t="shared" si="135"/>
        <v>806</v>
      </c>
      <c r="BT819" s="74">
        <v>775</v>
      </c>
      <c r="BU819" s="74" t="s">
        <v>1101</v>
      </c>
      <c r="BV819" s="69" t="s">
        <v>2389</v>
      </c>
    </row>
    <row r="820" spans="1:74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AP820" s="68">
        <f t="shared" si="128"/>
        <v>0</v>
      </c>
      <c r="AQ820" s="68">
        <v>807</v>
      </c>
      <c r="AR820" s="41" t="s">
        <v>1131</v>
      </c>
      <c r="AS820" s="42">
        <v>8</v>
      </c>
      <c r="AT820" s="43">
        <v>3.0000000000000001E-3</v>
      </c>
      <c r="AU820" s="38">
        <f t="shared" si="126"/>
        <v>0</v>
      </c>
      <c r="AV820" s="68">
        <f t="shared" si="129"/>
        <v>0</v>
      </c>
      <c r="AW820" s="44">
        <f>SUM(AV$14:AV820)</f>
        <v>0</v>
      </c>
      <c r="AX820" s="11">
        <f t="shared" si="130"/>
        <v>0</v>
      </c>
      <c r="AY820" s="11">
        <f t="shared" si="131"/>
        <v>807</v>
      </c>
      <c r="AZ820" s="11">
        <f t="shared" si="132"/>
        <v>0</v>
      </c>
      <c r="BA820" s="11">
        <v>807</v>
      </c>
      <c r="BB820" s="54" t="s">
        <v>2112</v>
      </c>
      <c r="BC820" s="54">
        <v>8</v>
      </c>
      <c r="BD820" s="54">
        <v>3.0000000000000001E-3</v>
      </c>
      <c r="BE820" s="38">
        <f t="shared" si="127"/>
        <v>0</v>
      </c>
      <c r="BF820" s="68">
        <f t="shared" si="133"/>
        <v>0</v>
      </c>
      <c r="BG820" s="44">
        <f>SUM(BF$14:BF820)</f>
        <v>9</v>
      </c>
      <c r="BH820" s="11">
        <f t="shared" si="134"/>
        <v>0</v>
      </c>
      <c r="BI820" s="11">
        <f t="shared" si="135"/>
        <v>807</v>
      </c>
      <c r="BT820" s="74">
        <v>776</v>
      </c>
      <c r="BU820" s="74" t="s">
        <v>1102</v>
      </c>
      <c r="BV820" s="69" t="s">
        <v>2389</v>
      </c>
    </row>
    <row r="821" spans="1:74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AP821" s="68">
        <f t="shared" si="128"/>
        <v>0</v>
      </c>
      <c r="AQ821" s="68">
        <v>808</v>
      </c>
      <c r="AR821" s="41" t="s">
        <v>1132</v>
      </c>
      <c r="AS821" s="42">
        <v>9</v>
      </c>
      <c r="AT821" s="43">
        <v>3.5000000000000001E-3</v>
      </c>
      <c r="AU821" s="38">
        <f t="shared" si="126"/>
        <v>0</v>
      </c>
      <c r="AV821" s="68">
        <f t="shared" si="129"/>
        <v>0</v>
      </c>
      <c r="AW821" s="44">
        <f>SUM(AV$14:AV821)</f>
        <v>0</v>
      </c>
      <c r="AX821" s="11">
        <f t="shared" si="130"/>
        <v>0</v>
      </c>
      <c r="AY821" s="11">
        <f t="shared" si="131"/>
        <v>808</v>
      </c>
      <c r="AZ821" s="11">
        <f t="shared" si="132"/>
        <v>0</v>
      </c>
      <c r="BA821" s="11">
        <v>808</v>
      </c>
      <c r="BB821" s="54" t="s">
        <v>2113</v>
      </c>
      <c r="BC821" s="54">
        <v>9</v>
      </c>
      <c r="BD821" s="54">
        <v>3.5000000000000001E-3</v>
      </c>
      <c r="BE821" s="38">
        <f t="shared" si="127"/>
        <v>0</v>
      </c>
      <c r="BF821" s="68">
        <f t="shared" si="133"/>
        <v>0</v>
      </c>
      <c r="BG821" s="44">
        <f>SUM(BF$14:BF821)</f>
        <v>9</v>
      </c>
      <c r="BH821" s="11">
        <f t="shared" si="134"/>
        <v>0</v>
      </c>
      <c r="BI821" s="11">
        <f t="shared" si="135"/>
        <v>808</v>
      </c>
      <c r="BT821" s="74">
        <v>777</v>
      </c>
      <c r="BU821" s="74" t="s">
        <v>1103</v>
      </c>
      <c r="BV821" s="69" t="s">
        <v>2389</v>
      </c>
    </row>
    <row r="822" spans="1:74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AP822" s="68">
        <f t="shared" si="128"/>
        <v>0</v>
      </c>
      <c r="AQ822" s="68">
        <v>809</v>
      </c>
      <c r="AR822" s="41" t="s">
        <v>1133</v>
      </c>
      <c r="AS822" s="42">
        <v>4</v>
      </c>
      <c r="AT822" s="43">
        <v>1.1999999999999999E-3</v>
      </c>
      <c r="AU822" s="38">
        <f t="shared" si="126"/>
        <v>0</v>
      </c>
      <c r="AV822" s="68">
        <f t="shared" si="129"/>
        <v>0</v>
      </c>
      <c r="AW822" s="44">
        <f>SUM(AV$14:AV822)</f>
        <v>0</v>
      </c>
      <c r="AX822" s="11">
        <f t="shared" si="130"/>
        <v>0</v>
      </c>
      <c r="AY822" s="11">
        <f t="shared" si="131"/>
        <v>809</v>
      </c>
      <c r="AZ822" s="11">
        <f t="shared" si="132"/>
        <v>0</v>
      </c>
      <c r="BA822" s="11">
        <v>809</v>
      </c>
      <c r="BB822" s="54" t="s">
        <v>2114</v>
      </c>
      <c r="BC822" s="54">
        <v>4</v>
      </c>
      <c r="BD822" s="54">
        <v>1.1999999999999999E-3</v>
      </c>
      <c r="BE822" s="38">
        <f t="shared" si="127"/>
        <v>0</v>
      </c>
      <c r="BF822" s="68">
        <f t="shared" si="133"/>
        <v>0</v>
      </c>
      <c r="BG822" s="44">
        <f>SUM(BF$14:BF822)</f>
        <v>9</v>
      </c>
      <c r="BH822" s="11">
        <f t="shared" si="134"/>
        <v>0</v>
      </c>
      <c r="BI822" s="11">
        <f t="shared" si="135"/>
        <v>809</v>
      </c>
      <c r="BT822" s="74">
        <v>778</v>
      </c>
      <c r="BU822" s="74" t="s">
        <v>1104</v>
      </c>
      <c r="BV822" s="69" t="s">
        <v>2389</v>
      </c>
    </row>
    <row r="823" spans="1:74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AP823" s="68">
        <f t="shared" si="128"/>
        <v>0</v>
      </c>
      <c r="AQ823" s="68">
        <v>810</v>
      </c>
      <c r="AR823" s="41" t="s">
        <v>1134</v>
      </c>
      <c r="AS823" s="42">
        <v>6</v>
      </c>
      <c r="AT823" s="43">
        <v>2E-3</v>
      </c>
      <c r="AU823" s="38">
        <f t="shared" si="126"/>
        <v>0</v>
      </c>
      <c r="AV823" s="68">
        <f t="shared" si="129"/>
        <v>0</v>
      </c>
      <c r="AW823" s="44">
        <f>SUM(AV$14:AV823)</f>
        <v>0</v>
      </c>
      <c r="AX823" s="11">
        <f t="shared" si="130"/>
        <v>0</v>
      </c>
      <c r="AY823" s="11">
        <f t="shared" si="131"/>
        <v>810</v>
      </c>
      <c r="AZ823" s="11">
        <f t="shared" si="132"/>
        <v>0</v>
      </c>
      <c r="BA823" s="11">
        <v>810</v>
      </c>
      <c r="BB823" s="54" t="s">
        <v>2115</v>
      </c>
      <c r="BC823" s="54">
        <v>6</v>
      </c>
      <c r="BD823" s="54">
        <v>2E-3</v>
      </c>
      <c r="BE823" s="38">
        <f t="shared" si="127"/>
        <v>0</v>
      </c>
      <c r="BF823" s="68">
        <f t="shared" si="133"/>
        <v>0</v>
      </c>
      <c r="BG823" s="44">
        <f>SUM(BF$14:BF823)</f>
        <v>9</v>
      </c>
      <c r="BH823" s="11">
        <f t="shared" si="134"/>
        <v>0</v>
      </c>
      <c r="BI823" s="11">
        <f t="shared" si="135"/>
        <v>810</v>
      </c>
      <c r="BT823" s="74">
        <v>779</v>
      </c>
      <c r="BU823" s="74" t="s">
        <v>1105</v>
      </c>
      <c r="BV823" s="69" t="s">
        <v>2389</v>
      </c>
    </row>
    <row r="824" spans="1:7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AP824" s="68">
        <f t="shared" si="128"/>
        <v>0</v>
      </c>
      <c r="AQ824" s="68">
        <v>811</v>
      </c>
      <c r="AR824" s="41" t="s">
        <v>1135</v>
      </c>
      <c r="AS824" s="42">
        <v>5</v>
      </c>
      <c r="AT824" s="43">
        <v>1.6000000000000001E-3</v>
      </c>
      <c r="AU824" s="38">
        <f t="shared" si="126"/>
        <v>0</v>
      </c>
      <c r="AV824" s="68">
        <f t="shared" si="129"/>
        <v>0</v>
      </c>
      <c r="AW824" s="44">
        <f>SUM(AV$14:AV824)</f>
        <v>0</v>
      </c>
      <c r="AX824" s="11">
        <f t="shared" si="130"/>
        <v>0</v>
      </c>
      <c r="AY824" s="11">
        <f t="shared" si="131"/>
        <v>811</v>
      </c>
      <c r="AZ824" s="11">
        <f t="shared" si="132"/>
        <v>0</v>
      </c>
      <c r="BA824" s="11">
        <v>811</v>
      </c>
      <c r="BB824" s="54" t="s">
        <v>2116</v>
      </c>
      <c r="BC824" s="54">
        <v>5</v>
      </c>
      <c r="BD824" s="54">
        <v>1.6000000000000001E-3</v>
      </c>
      <c r="BE824" s="38">
        <f t="shared" si="127"/>
        <v>0</v>
      </c>
      <c r="BF824" s="68">
        <f t="shared" si="133"/>
        <v>0</v>
      </c>
      <c r="BG824" s="44">
        <f>SUM(BF$14:BF824)</f>
        <v>9</v>
      </c>
      <c r="BH824" s="11">
        <f t="shared" si="134"/>
        <v>0</v>
      </c>
      <c r="BI824" s="11">
        <f t="shared" si="135"/>
        <v>811</v>
      </c>
      <c r="BT824" s="74">
        <v>780</v>
      </c>
      <c r="BU824" s="74" t="s">
        <v>1106</v>
      </c>
      <c r="BV824" s="69" t="s">
        <v>2389</v>
      </c>
    </row>
    <row r="825" spans="1:74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AP825" s="68">
        <f t="shared" si="128"/>
        <v>0</v>
      </c>
      <c r="AQ825" s="68">
        <v>812</v>
      </c>
      <c r="AR825" s="41" t="s">
        <v>1136</v>
      </c>
      <c r="AS825" s="42">
        <v>5</v>
      </c>
      <c r="AT825" s="43">
        <v>1.6000000000000001E-3</v>
      </c>
      <c r="AU825" s="38">
        <f t="shared" si="126"/>
        <v>0</v>
      </c>
      <c r="AV825" s="68">
        <f t="shared" si="129"/>
        <v>0</v>
      </c>
      <c r="AW825" s="44">
        <f>SUM(AV$14:AV825)</f>
        <v>0</v>
      </c>
      <c r="AX825" s="11">
        <f t="shared" si="130"/>
        <v>0</v>
      </c>
      <c r="AY825" s="11">
        <f t="shared" si="131"/>
        <v>812</v>
      </c>
      <c r="AZ825" s="11">
        <f t="shared" si="132"/>
        <v>0</v>
      </c>
      <c r="BA825" s="11">
        <v>812</v>
      </c>
      <c r="BB825" s="54" t="s">
        <v>2117</v>
      </c>
      <c r="BC825" s="54">
        <v>5</v>
      </c>
      <c r="BD825" s="54">
        <v>1.6000000000000001E-3</v>
      </c>
      <c r="BE825" s="38">
        <f t="shared" si="127"/>
        <v>0</v>
      </c>
      <c r="BF825" s="68">
        <f t="shared" si="133"/>
        <v>0</v>
      </c>
      <c r="BG825" s="44">
        <f>SUM(BF$14:BF825)</f>
        <v>9</v>
      </c>
      <c r="BH825" s="11">
        <f t="shared" si="134"/>
        <v>0</v>
      </c>
      <c r="BI825" s="11">
        <f t="shared" si="135"/>
        <v>812</v>
      </c>
      <c r="BT825" s="74">
        <v>781</v>
      </c>
      <c r="BU825" s="74" t="s">
        <v>1107</v>
      </c>
      <c r="BV825" s="69" t="s">
        <v>2389</v>
      </c>
    </row>
    <row r="826" spans="1:74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AP826" s="68">
        <f t="shared" si="128"/>
        <v>0</v>
      </c>
      <c r="AQ826" s="68">
        <v>813</v>
      </c>
      <c r="AR826" s="41" t="s">
        <v>1137</v>
      </c>
      <c r="AS826" s="42">
        <v>5</v>
      </c>
      <c r="AT826" s="43">
        <v>1.6000000000000001E-3</v>
      </c>
      <c r="AU826" s="38">
        <f t="shared" si="126"/>
        <v>0</v>
      </c>
      <c r="AV826" s="68">
        <f t="shared" si="129"/>
        <v>0</v>
      </c>
      <c r="AW826" s="44">
        <f>SUM(AV$14:AV826)</f>
        <v>0</v>
      </c>
      <c r="AX826" s="11">
        <f t="shared" si="130"/>
        <v>0</v>
      </c>
      <c r="AY826" s="11">
        <f t="shared" si="131"/>
        <v>813</v>
      </c>
      <c r="AZ826" s="11">
        <f t="shared" si="132"/>
        <v>0</v>
      </c>
      <c r="BA826" s="11">
        <v>813</v>
      </c>
      <c r="BB826" s="54" t="s">
        <v>2118</v>
      </c>
      <c r="BC826" s="54">
        <v>5</v>
      </c>
      <c r="BD826" s="54">
        <v>1.6000000000000001E-3</v>
      </c>
      <c r="BE826" s="38">
        <f t="shared" si="127"/>
        <v>0</v>
      </c>
      <c r="BF826" s="68">
        <f t="shared" si="133"/>
        <v>0</v>
      </c>
      <c r="BG826" s="44">
        <f>SUM(BF$14:BF826)</f>
        <v>9</v>
      </c>
      <c r="BH826" s="11">
        <f t="shared" si="134"/>
        <v>0</v>
      </c>
      <c r="BI826" s="11">
        <f t="shared" si="135"/>
        <v>813</v>
      </c>
      <c r="BT826" s="74">
        <v>782</v>
      </c>
      <c r="BU826" s="74" t="s">
        <v>1108</v>
      </c>
      <c r="BV826" s="69" t="s">
        <v>2389</v>
      </c>
    </row>
    <row r="827" spans="1:74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AP827" s="68">
        <f t="shared" si="128"/>
        <v>0</v>
      </c>
      <c r="AQ827" s="68">
        <v>814</v>
      </c>
      <c r="AR827" s="41" t="s">
        <v>1138</v>
      </c>
      <c r="AS827" s="42">
        <v>7</v>
      </c>
      <c r="AT827" s="43">
        <v>2.5000000000000001E-3</v>
      </c>
      <c r="AU827" s="38">
        <f t="shared" si="126"/>
        <v>0</v>
      </c>
      <c r="AV827" s="68">
        <f t="shared" si="129"/>
        <v>0</v>
      </c>
      <c r="AW827" s="44">
        <f>SUM(AV$14:AV827)</f>
        <v>0</v>
      </c>
      <c r="AX827" s="11">
        <f t="shared" si="130"/>
        <v>0</v>
      </c>
      <c r="AY827" s="11">
        <f t="shared" si="131"/>
        <v>814</v>
      </c>
      <c r="AZ827" s="11">
        <f t="shared" si="132"/>
        <v>0</v>
      </c>
      <c r="BA827" s="11">
        <v>814</v>
      </c>
      <c r="BB827" s="54" t="s">
        <v>2119</v>
      </c>
      <c r="BC827" s="54">
        <v>7</v>
      </c>
      <c r="BD827" s="54">
        <v>2.5000000000000001E-3</v>
      </c>
      <c r="BE827" s="38">
        <f t="shared" si="127"/>
        <v>0</v>
      </c>
      <c r="BF827" s="68">
        <f t="shared" si="133"/>
        <v>0</v>
      </c>
      <c r="BG827" s="44">
        <f>SUM(BF$14:BF827)</f>
        <v>9</v>
      </c>
      <c r="BH827" s="11">
        <f t="shared" si="134"/>
        <v>0</v>
      </c>
      <c r="BI827" s="11">
        <f t="shared" si="135"/>
        <v>814</v>
      </c>
      <c r="BT827" s="74">
        <v>783</v>
      </c>
      <c r="BU827" s="74" t="s">
        <v>1109</v>
      </c>
      <c r="BV827" s="69" t="s">
        <v>2389</v>
      </c>
    </row>
    <row r="828" spans="1:74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AP828" s="68">
        <f t="shared" si="128"/>
        <v>0</v>
      </c>
      <c r="AQ828" s="68">
        <v>815</v>
      </c>
      <c r="AR828" s="41" t="s">
        <v>1139</v>
      </c>
      <c r="AS828" s="42">
        <v>7</v>
      </c>
      <c r="AT828" s="43">
        <v>2.5000000000000001E-3</v>
      </c>
      <c r="AU828" s="38">
        <f t="shared" si="126"/>
        <v>0</v>
      </c>
      <c r="AV828" s="68">
        <f t="shared" si="129"/>
        <v>0</v>
      </c>
      <c r="AW828" s="44">
        <f>SUM(AV$14:AV828)</f>
        <v>0</v>
      </c>
      <c r="AX828" s="11">
        <f t="shared" si="130"/>
        <v>0</v>
      </c>
      <c r="AY828" s="11">
        <f t="shared" si="131"/>
        <v>815</v>
      </c>
      <c r="AZ828" s="11">
        <f t="shared" si="132"/>
        <v>0</v>
      </c>
      <c r="BA828" s="11">
        <v>815</v>
      </c>
      <c r="BB828" s="54" t="s">
        <v>2120</v>
      </c>
      <c r="BC828" s="54">
        <v>7</v>
      </c>
      <c r="BD828" s="54">
        <v>2.5000000000000001E-3</v>
      </c>
      <c r="BE828" s="38">
        <f t="shared" si="127"/>
        <v>0</v>
      </c>
      <c r="BF828" s="68">
        <f t="shared" si="133"/>
        <v>0</v>
      </c>
      <c r="BG828" s="44">
        <f>SUM(BF$14:BF828)</f>
        <v>9</v>
      </c>
      <c r="BH828" s="11">
        <f t="shared" si="134"/>
        <v>0</v>
      </c>
      <c r="BI828" s="11">
        <f t="shared" si="135"/>
        <v>815</v>
      </c>
      <c r="BT828" s="74">
        <v>784</v>
      </c>
      <c r="BU828" s="74" t="s">
        <v>1110</v>
      </c>
      <c r="BV828" s="69" t="s">
        <v>2389</v>
      </c>
    </row>
    <row r="829" spans="1:74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AP829" s="68">
        <f t="shared" si="128"/>
        <v>0</v>
      </c>
      <c r="AQ829" s="68">
        <v>816</v>
      </c>
      <c r="AR829" s="41" t="s">
        <v>1140</v>
      </c>
      <c r="AS829" s="42">
        <v>7</v>
      </c>
      <c r="AT829" s="43">
        <v>2.5000000000000001E-3</v>
      </c>
      <c r="AU829" s="38">
        <f t="shared" si="126"/>
        <v>0</v>
      </c>
      <c r="AV829" s="68">
        <f t="shared" si="129"/>
        <v>0</v>
      </c>
      <c r="AW829" s="44">
        <f>SUM(AV$14:AV829)</f>
        <v>0</v>
      </c>
      <c r="AX829" s="11">
        <f t="shared" si="130"/>
        <v>0</v>
      </c>
      <c r="AY829" s="11">
        <f t="shared" si="131"/>
        <v>816</v>
      </c>
      <c r="AZ829" s="11">
        <f t="shared" si="132"/>
        <v>0</v>
      </c>
      <c r="BA829" s="11">
        <v>816</v>
      </c>
      <c r="BB829" s="54" t="s">
        <v>2121</v>
      </c>
      <c r="BC829" s="54">
        <v>7</v>
      </c>
      <c r="BD829" s="54">
        <v>2.5000000000000001E-3</v>
      </c>
      <c r="BE829" s="38">
        <f t="shared" si="127"/>
        <v>0</v>
      </c>
      <c r="BF829" s="68">
        <f t="shared" si="133"/>
        <v>0</v>
      </c>
      <c r="BG829" s="44">
        <f>SUM(BF$14:BF829)</f>
        <v>9</v>
      </c>
      <c r="BH829" s="11">
        <f t="shared" si="134"/>
        <v>0</v>
      </c>
      <c r="BI829" s="11">
        <f t="shared" si="135"/>
        <v>816</v>
      </c>
      <c r="BT829" s="74">
        <v>785</v>
      </c>
      <c r="BU829" s="74" t="s">
        <v>1111</v>
      </c>
      <c r="BV829" s="69" t="s">
        <v>2389</v>
      </c>
    </row>
    <row r="830" spans="1:74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AP830" s="68">
        <f t="shared" si="128"/>
        <v>0</v>
      </c>
      <c r="AQ830" s="68">
        <v>817</v>
      </c>
      <c r="AR830" s="41" t="s">
        <v>1141</v>
      </c>
      <c r="AS830" s="42">
        <v>5</v>
      </c>
      <c r="AT830" s="43">
        <v>1.6000000000000001E-3</v>
      </c>
      <c r="AU830" s="38">
        <f t="shared" si="126"/>
        <v>0</v>
      </c>
      <c r="AV830" s="68">
        <f t="shared" si="129"/>
        <v>0</v>
      </c>
      <c r="AW830" s="44">
        <f>SUM(AV$14:AV830)</f>
        <v>0</v>
      </c>
      <c r="AX830" s="11">
        <f t="shared" si="130"/>
        <v>0</v>
      </c>
      <c r="AY830" s="11">
        <f t="shared" si="131"/>
        <v>817</v>
      </c>
      <c r="AZ830" s="11">
        <f t="shared" si="132"/>
        <v>0</v>
      </c>
      <c r="BA830" s="11">
        <v>817</v>
      </c>
      <c r="BB830" s="54" t="s">
        <v>2122</v>
      </c>
      <c r="BC830" s="54">
        <v>5</v>
      </c>
      <c r="BD830" s="54">
        <v>1.6000000000000001E-3</v>
      </c>
      <c r="BE830" s="38">
        <f t="shared" si="127"/>
        <v>0</v>
      </c>
      <c r="BF830" s="68">
        <f t="shared" si="133"/>
        <v>0</v>
      </c>
      <c r="BG830" s="44">
        <f>SUM(BF$14:BF830)</f>
        <v>9</v>
      </c>
      <c r="BH830" s="11">
        <f t="shared" si="134"/>
        <v>0</v>
      </c>
      <c r="BI830" s="11">
        <f t="shared" si="135"/>
        <v>817</v>
      </c>
      <c r="BT830" s="74">
        <v>786</v>
      </c>
      <c r="BU830" s="74" t="s">
        <v>1112</v>
      </c>
      <c r="BV830" s="69" t="s">
        <v>2389</v>
      </c>
    </row>
    <row r="831" spans="1:74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AP831" s="68">
        <f t="shared" si="128"/>
        <v>0</v>
      </c>
      <c r="AQ831" s="68">
        <v>818</v>
      </c>
      <c r="AR831" s="41" t="s">
        <v>1142</v>
      </c>
      <c r="AS831" s="42">
        <v>5</v>
      </c>
      <c r="AT831" s="43">
        <v>1.6000000000000001E-3</v>
      </c>
      <c r="AU831" s="38">
        <f t="shared" si="126"/>
        <v>0</v>
      </c>
      <c r="AV831" s="68">
        <f t="shared" si="129"/>
        <v>0</v>
      </c>
      <c r="AW831" s="44">
        <f>SUM(AV$14:AV831)</f>
        <v>0</v>
      </c>
      <c r="AX831" s="11">
        <f t="shared" si="130"/>
        <v>0</v>
      </c>
      <c r="AY831" s="11">
        <f t="shared" si="131"/>
        <v>818</v>
      </c>
      <c r="AZ831" s="11">
        <f t="shared" si="132"/>
        <v>0</v>
      </c>
      <c r="BA831" s="11">
        <v>818</v>
      </c>
      <c r="BB831" s="54" t="s">
        <v>2123</v>
      </c>
      <c r="BC831" s="54">
        <v>5</v>
      </c>
      <c r="BD831" s="54">
        <v>1.6000000000000001E-3</v>
      </c>
      <c r="BE831" s="38">
        <f t="shared" si="127"/>
        <v>0</v>
      </c>
      <c r="BF831" s="68">
        <f t="shared" si="133"/>
        <v>0</v>
      </c>
      <c r="BG831" s="44">
        <f>SUM(BF$14:BF831)</f>
        <v>9</v>
      </c>
      <c r="BH831" s="11">
        <f t="shared" si="134"/>
        <v>0</v>
      </c>
      <c r="BI831" s="11">
        <f t="shared" si="135"/>
        <v>818</v>
      </c>
      <c r="BT831" s="74">
        <v>787</v>
      </c>
      <c r="BU831" s="74" t="s">
        <v>1113</v>
      </c>
      <c r="BV831" s="69" t="s">
        <v>2389</v>
      </c>
    </row>
    <row r="832" spans="1:74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AP832" s="68">
        <f t="shared" si="128"/>
        <v>0</v>
      </c>
      <c r="AQ832" s="68">
        <v>819</v>
      </c>
      <c r="AR832" s="41" t="s">
        <v>1143</v>
      </c>
      <c r="AS832" s="42">
        <v>5</v>
      </c>
      <c r="AT832" s="43">
        <v>1.6000000000000001E-3</v>
      </c>
      <c r="AU832" s="38">
        <f t="shared" si="126"/>
        <v>0</v>
      </c>
      <c r="AV832" s="68">
        <f t="shared" si="129"/>
        <v>0</v>
      </c>
      <c r="AW832" s="44">
        <f>SUM(AV$14:AV832)</f>
        <v>0</v>
      </c>
      <c r="AX832" s="11">
        <f t="shared" si="130"/>
        <v>0</v>
      </c>
      <c r="AY832" s="11">
        <f t="shared" si="131"/>
        <v>819</v>
      </c>
      <c r="AZ832" s="11">
        <f t="shared" si="132"/>
        <v>0</v>
      </c>
      <c r="BA832" s="11">
        <v>819</v>
      </c>
      <c r="BB832" s="54" t="s">
        <v>2124</v>
      </c>
      <c r="BC832" s="54">
        <v>5</v>
      </c>
      <c r="BD832" s="54">
        <v>1.6000000000000001E-3</v>
      </c>
      <c r="BE832" s="38">
        <f t="shared" si="127"/>
        <v>0</v>
      </c>
      <c r="BF832" s="68">
        <f t="shared" si="133"/>
        <v>0</v>
      </c>
      <c r="BG832" s="44">
        <f>SUM(BF$14:BF832)</f>
        <v>9</v>
      </c>
      <c r="BH832" s="11">
        <f t="shared" si="134"/>
        <v>0</v>
      </c>
      <c r="BI832" s="11">
        <f t="shared" si="135"/>
        <v>819</v>
      </c>
      <c r="BT832" s="74">
        <v>788</v>
      </c>
      <c r="BU832" s="74" t="s">
        <v>1114</v>
      </c>
      <c r="BV832" s="69" t="s">
        <v>2389</v>
      </c>
    </row>
    <row r="833" spans="1:74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AP833" s="68">
        <f t="shared" si="128"/>
        <v>0</v>
      </c>
      <c r="AQ833" s="68">
        <v>820</v>
      </c>
      <c r="AR833" s="41" t="s">
        <v>1144</v>
      </c>
      <c r="AS833" s="42">
        <v>8</v>
      </c>
      <c r="AT833" s="43">
        <v>3.0000000000000001E-3</v>
      </c>
      <c r="AU833" s="38">
        <f t="shared" si="126"/>
        <v>0</v>
      </c>
      <c r="AV833" s="68">
        <f t="shared" si="129"/>
        <v>0</v>
      </c>
      <c r="AW833" s="44">
        <f>SUM(AV$14:AV833)</f>
        <v>0</v>
      </c>
      <c r="AX833" s="11">
        <f t="shared" si="130"/>
        <v>0</v>
      </c>
      <c r="AY833" s="11">
        <f t="shared" si="131"/>
        <v>820</v>
      </c>
      <c r="AZ833" s="11">
        <f t="shared" si="132"/>
        <v>0</v>
      </c>
      <c r="BA833" s="11">
        <v>820</v>
      </c>
      <c r="BB833" s="54" t="s">
        <v>2125</v>
      </c>
      <c r="BC833" s="54">
        <v>8</v>
      </c>
      <c r="BD833" s="54">
        <v>3.0000000000000001E-3</v>
      </c>
      <c r="BE833" s="38">
        <f t="shared" si="127"/>
        <v>0</v>
      </c>
      <c r="BF833" s="68">
        <f t="shared" si="133"/>
        <v>0</v>
      </c>
      <c r="BG833" s="44">
        <f>SUM(BF$14:BF833)</f>
        <v>9</v>
      </c>
      <c r="BH833" s="11">
        <f t="shared" si="134"/>
        <v>0</v>
      </c>
      <c r="BI833" s="11">
        <f t="shared" si="135"/>
        <v>820</v>
      </c>
      <c r="BT833" s="74">
        <v>789</v>
      </c>
      <c r="BU833" s="74" t="s">
        <v>1115</v>
      </c>
      <c r="BV833" s="69" t="s">
        <v>2389</v>
      </c>
    </row>
    <row r="834" spans="1:7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AP834" s="68">
        <f t="shared" si="128"/>
        <v>0</v>
      </c>
      <c r="AQ834" s="68">
        <v>821</v>
      </c>
      <c r="AR834" s="41" t="s">
        <v>1145</v>
      </c>
      <c r="AS834" s="42">
        <v>8</v>
      </c>
      <c r="AT834" s="43">
        <v>3.0000000000000001E-3</v>
      </c>
      <c r="AU834" s="38">
        <f t="shared" si="126"/>
        <v>0</v>
      </c>
      <c r="AV834" s="68">
        <f t="shared" si="129"/>
        <v>0</v>
      </c>
      <c r="AW834" s="44">
        <f>SUM(AV$14:AV834)</f>
        <v>0</v>
      </c>
      <c r="AX834" s="11">
        <f t="shared" si="130"/>
        <v>0</v>
      </c>
      <c r="AY834" s="11">
        <f t="shared" si="131"/>
        <v>821</v>
      </c>
      <c r="AZ834" s="11">
        <f t="shared" si="132"/>
        <v>0</v>
      </c>
      <c r="BA834" s="11">
        <v>821</v>
      </c>
      <c r="BB834" s="54" t="s">
        <v>2126</v>
      </c>
      <c r="BC834" s="54">
        <v>8</v>
      </c>
      <c r="BD834" s="54">
        <v>3.0000000000000001E-3</v>
      </c>
      <c r="BE834" s="38">
        <f t="shared" si="127"/>
        <v>0</v>
      </c>
      <c r="BF834" s="68">
        <f t="shared" si="133"/>
        <v>0</v>
      </c>
      <c r="BG834" s="44">
        <f>SUM(BF$14:BF834)</f>
        <v>9</v>
      </c>
      <c r="BH834" s="11">
        <f t="shared" si="134"/>
        <v>0</v>
      </c>
      <c r="BI834" s="11">
        <f t="shared" si="135"/>
        <v>821</v>
      </c>
      <c r="BT834" s="74">
        <v>790</v>
      </c>
      <c r="BU834" s="74" t="s">
        <v>1116</v>
      </c>
      <c r="BV834" s="69" t="s">
        <v>2389</v>
      </c>
    </row>
    <row r="835" spans="1:74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AP835" s="68">
        <f t="shared" si="128"/>
        <v>0</v>
      </c>
      <c r="AQ835" s="68">
        <v>822</v>
      </c>
      <c r="AR835" s="41" t="s">
        <v>1146</v>
      </c>
      <c r="AS835" s="42">
        <v>2</v>
      </c>
      <c r="AT835" s="43">
        <v>5.0000000000000001E-4</v>
      </c>
      <c r="AU835" s="38">
        <f t="shared" si="126"/>
        <v>0</v>
      </c>
      <c r="AV835" s="68">
        <f t="shared" si="129"/>
        <v>0</v>
      </c>
      <c r="AW835" s="44">
        <f>SUM(AV$14:AV835)</f>
        <v>0</v>
      </c>
      <c r="AX835" s="11">
        <f t="shared" si="130"/>
        <v>0</v>
      </c>
      <c r="AY835" s="11">
        <f t="shared" si="131"/>
        <v>822</v>
      </c>
      <c r="AZ835" s="11">
        <f t="shared" si="132"/>
        <v>0</v>
      </c>
      <c r="BA835" s="11">
        <v>822</v>
      </c>
      <c r="BB835" s="54" t="s">
        <v>2127</v>
      </c>
      <c r="BC835" s="54">
        <v>2</v>
      </c>
      <c r="BD835" s="54">
        <v>5.0000000000000001E-4</v>
      </c>
      <c r="BE835" s="38">
        <f t="shared" si="127"/>
        <v>0</v>
      </c>
      <c r="BF835" s="68">
        <f t="shared" si="133"/>
        <v>0</v>
      </c>
      <c r="BG835" s="44">
        <f>SUM(BF$14:BF835)</f>
        <v>9</v>
      </c>
      <c r="BH835" s="11">
        <f t="shared" si="134"/>
        <v>0</v>
      </c>
      <c r="BI835" s="11">
        <f t="shared" si="135"/>
        <v>822</v>
      </c>
      <c r="BT835" s="74">
        <v>791</v>
      </c>
      <c r="BU835" s="74" t="s">
        <v>1117</v>
      </c>
      <c r="BV835" s="69" t="s">
        <v>2389</v>
      </c>
    </row>
    <row r="836" spans="1:74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AP836" s="68">
        <f t="shared" si="128"/>
        <v>0</v>
      </c>
      <c r="AQ836" s="68">
        <v>823</v>
      </c>
      <c r="AR836" s="41" t="s">
        <v>1147</v>
      </c>
      <c r="AS836" s="42">
        <v>8</v>
      </c>
      <c r="AT836" s="43">
        <v>3.0000000000000001E-3</v>
      </c>
      <c r="AU836" s="38">
        <f t="shared" si="126"/>
        <v>0</v>
      </c>
      <c r="AV836" s="68">
        <f t="shared" si="129"/>
        <v>0</v>
      </c>
      <c r="AW836" s="44">
        <f>SUM(AV$14:AV836)</f>
        <v>0</v>
      </c>
      <c r="AX836" s="11">
        <f t="shared" si="130"/>
        <v>0</v>
      </c>
      <c r="AY836" s="11">
        <f t="shared" si="131"/>
        <v>823</v>
      </c>
      <c r="AZ836" s="11">
        <f t="shared" si="132"/>
        <v>0</v>
      </c>
      <c r="BA836" s="11">
        <v>823</v>
      </c>
      <c r="BB836" s="54" t="s">
        <v>2128</v>
      </c>
      <c r="BC836" s="54">
        <v>8</v>
      </c>
      <c r="BD836" s="54">
        <v>3.0000000000000001E-3</v>
      </c>
      <c r="BE836" s="38">
        <f t="shared" si="127"/>
        <v>0</v>
      </c>
      <c r="BF836" s="68">
        <f t="shared" si="133"/>
        <v>0</v>
      </c>
      <c r="BG836" s="44">
        <f>SUM(BF$14:BF836)</f>
        <v>9</v>
      </c>
      <c r="BH836" s="11">
        <f t="shared" si="134"/>
        <v>0</v>
      </c>
      <c r="BI836" s="11">
        <f t="shared" si="135"/>
        <v>823</v>
      </c>
      <c r="BT836" s="74">
        <v>792</v>
      </c>
      <c r="BU836" s="74" t="s">
        <v>1118</v>
      </c>
      <c r="BV836" s="69" t="s">
        <v>2389</v>
      </c>
    </row>
    <row r="837" spans="1:74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AP837" s="68">
        <f t="shared" si="128"/>
        <v>0</v>
      </c>
      <c r="AQ837" s="68">
        <v>824</v>
      </c>
      <c r="AR837" s="41" t="s">
        <v>1148</v>
      </c>
      <c r="AS837" s="42">
        <v>6</v>
      </c>
      <c r="AT837" s="43">
        <v>2E-3</v>
      </c>
      <c r="AU837" s="38">
        <f t="shared" si="126"/>
        <v>0</v>
      </c>
      <c r="AV837" s="68">
        <f t="shared" si="129"/>
        <v>0</v>
      </c>
      <c r="AW837" s="44">
        <f>SUM(AV$14:AV837)</f>
        <v>0</v>
      </c>
      <c r="AX837" s="11">
        <f t="shared" si="130"/>
        <v>0</v>
      </c>
      <c r="AY837" s="11">
        <f t="shared" si="131"/>
        <v>824</v>
      </c>
      <c r="AZ837" s="11">
        <f t="shared" si="132"/>
        <v>0</v>
      </c>
      <c r="BA837" s="11">
        <v>824</v>
      </c>
      <c r="BB837" s="54" t="s">
        <v>2129</v>
      </c>
      <c r="BC837" s="54">
        <v>6</v>
      </c>
      <c r="BD837" s="54">
        <v>2E-3</v>
      </c>
      <c r="BE837" s="38">
        <f t="shared" si="127"/>
        <v>0</v>
      </c>
      <c r="BF837" s="68">
        <f t="shared" si="133"/>
        <v>0</v>
      </c>
      <c r="BG837" s="44">
        <f>SUM(BF$14:BF837)</f>
        <v>9</v>
      </c>
      <c r="BH837" s="11">
        <f t="shared" si="134"/>
        <v>0</v>
      </c>
      <c r="BI837" s="11">
        <f t="shared" si="135"/>
        <v>824</v>
      </c>
      <c r="BT837" s="74">
        <v>793</v>
      </c>
      <c r="BU837" s="74" t="s">
        <v>1119</v>
      </c>
      <c r="BV837" s="69" t="s">
        <v>2389</v>
      </c>
    </row>
    <row r="838" spans="1:74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AP838" s="68">
        <f t="shared" si="128"/>
        <v>0</v>
      </c>
      <c r="AQ838" s="68">
        <v>825</v>
      </c>
      <c r="AR838" s="41" t="s">
        <v>1149</v>
      </c>
      <c r="AS838" s="42">
        <v>2</v>
      </c>
      <c r="AT838" s="43">
        <v>5.0000000000000001E-4</v>
      </c>
      <c r="AU838" s="38">
        <f t="shared" si="126"/>
        <v>0</v>
      </c>
      <c r="AV838" s="68">
        <f t="shared" si="129"/>
        <v>0</v>
      </c>
      <c r="AW838" s="44">
        <f>SUM(AV$14:AV838)</f>
        <v>0</v>
      </c>
      <c r="AX838" s="11">
        <f t="shared" si="130"/>
        <v>0</v>
      </c>
      <c r="AY838" s="11">
        <f t="shared" si="131"/>
        <v>825</v>
      </c>
      <c r="AZ838" s="11">
        <f t="shared" si="132"/>
        <v>0</v>
      </c>
      <c r="BA838" s="11">
        <v>825</v>
      </c>
      <c r="BB838" s="54" t="s">
        <v>2130</v>
      </c>
      <c r="BC838" s="54">
        <v>2</v>
      </c>
      <c r="BD838" s="54">
        <v>5.0000000000000001E-4</v>
      </c>
      <c r="BE838" s="38">
        <f t="shared" si="127"/>
        <v>0</v>
      </c>
      <c r="BF838" s="68">
        <f t="shared" si="133"/>
        <v>0</v>
      </c>
      <c r="BG838" s="44">
        <f>SUM(BF$14:BF838)</f>
        <v>9</v>
      </c>
      <c r="BH838" s="11">
        <f t="shared" si="134"/>
        <v>0</v>
      </c>
      <c r="BI838" s="11">
        <f t="shared" si="135"/>
        <v>825</v>
      </c>
      <c r="BT838" s="74">
        <v>794</v>
      </c>
      <c r="BU838" s="74" t="s">
        <v>1120</v>
      </c>
      <c r="BV838" s="69" t="s">
        <v>2389</v>
      </c>
    </row>
    <row r="839" spans="1:74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AP839" s="68">
        <f t="shared" si="128"/>
        <v>0</v>
      </c>
      <c r="AQ839" s="68">
        <v>826</v>
      </c>
      <c r="AR839" s="41" t="s">
        <v>1150</v>
      </c>
      <c r="AS839" s="42">
        <v>3</v>
      </c>
      <c r="AT839" s="43">
        <v>8.0000000000000004E-4</v>
      </c>
      <c r="AU839" s="38">
        <f t="shared" si="126"/>
        <v>0</v>
      </c>
      <c r="AV839" s="68">
        <f t="shared" si="129"/>
        <v>0</v>
      </c>
      <c r="AW839" s="44">
        <f>SUM(AV$14:AV839)</f>
        <v>0</v>
      </c>
      <c r="AX839" s="11">
        <f t="shared" si="130"/>
        <v>0</v>
      </c>
      <c r="AY839" s="11">
        <f t="shared" si="131"/>
        <v>826</v>
      </c>
      <c r="AZ839" s="11">
        <f t="shared" si="132"/>
        <v>0</v>
      </c>
      <c r="BA839" s="11">
        <v>826</v>
      </c>
      <c r="BB839" s="54" t="s">
        <v>2131</v>
      </c>
      <c r="BC839" s="54">
        <v>3</v>
      </c>
      <c r="BD839" s="54">
        <v>8.0000000000000004E-4</v>
      </c>
      <c r="BE839" s="38">
        <f t="shared" si="127"/>
        <v>0</v>
      </c>
      <c r="BF839" s="68">
        <f t="shared" si="133"/>
        <v>0</v>
      </c>
      <c r="BG839" s="44">
        <f>SUM(BF$14:BF839)</f>
        <v>9</v>
      </c>
      <c r="BH839" s="11">
        <f t="shared" si="134"/>
        <v>0</v>
      </c>
      <c r="BI839" s="11">
        <f t="shared" si="135"/>
        <v>826</v>
      </c>
      <c r="BT839" s="74">
        <v>795</v>
      </c>
      <c r="BU839" s="74" t="s">
        <v>1121</v>
      </c>
      <c r="BV839" s="69" t="s">
        <v>2389</v>
      </c>
    </row>
    <row r="840" spans="1:74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AP840" s="68">
        <f t="shared" si="128"/>
        <v>0</v>
      </c>
      <c r="AQ840" s="68">
        <v>827</v>
      </c>
      <c r="AR840" s="41" t="s">
        <v>1151</v>
      </c>
      <c r="AS840" s="42">
        <v>3</v>
      </c>
      <c r="AT840" s="43">
        <v>8.0000000000000004E-4</v>
      </c>
      <c r="AU840" s="38">
        <f t="shared" si="126"/>
        <v>0</v>
      </c>
      <c r="AV840" s="68">
        <f t="shared" si="129"/>
        <v>0</v>
      </c>
      <c r="AW840" s="44">
        <f>SUM(AV$14:AV840)</f>
        <v>0</v>
      </c>
      <c r="AX840" s="11">
        <f t="shared" si="130"/>
        <v>0</v>
      </c>
      <c r="AY840" s="11">
        <f t="shared" si="131"/>
        <v>827</v>
      </c>
      <c r="AZ840" s="11">
        <f t="shared" si="132"/>
        <v>0</v>
      </c>
      <c r="BA840" s="11">
        <v>827</v>
      </c>
      <c r="BB840" s="54" t="s">
        <v>2132</v>
      </c>
      <c r="BC840" s="54">
        <v>3</v>
      </c>
      <c r="BD840" s="54">
        <v>8.0000000000000004E-4</v>
      </c>
      <c r="BE840" s="38">
        <f t="shared" si="127"/>
        <v>0</v>
      </c>
      <c r="BF840" s="68">
        <f t="shared" si="133"/>
        <v>0</v>
      </c>
      <c r="BG840" s="44">
        <f>SUM(BF$14:BF840)</f>
        <v>9</v>
      </c>
      <c r="BH840" s="11">
        <f t="shared" si="134"/>
        <v>0</v>
      </c>
      <c r="BI840" s="11">
        <f t="shared" si="135"/>
        <v>827</v>
      </c>
      <c r="BT840" s="74">
        <v>796</v>
      </c>
      <c r="BU840" s="74" t="s">
        <v>635</v>
      </c>
      <c r="BV840" s="69" t="s">
        <v>2389</v>
      </c>
    </row>
    <row r="841" spans="1:74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AP841" s="68">
        <f t="shared" si="128"/>
        <v>0</v>
      </c>
      <c r="AQ841" s="68">
        <v>828</v>
      </c>
      <c r="AR841" s="41" t="s">
        <v>1152</v>
      </c>
      <c r="AS841" s="42">
        <v>3</v>
      </c>
      <c r="AT841" s="43">
        <v>8.0000000000000004E-4</v>
      </c>
      <c r="AU841" s="38">
        <f t="shared" si="126"/>
        <v>0</v>
      </c>
      <c r="AV841" s="68">
        <f t="shared" si="129"/>
        <v>0</v>
      </c>
      <c r="AW841" s="44">
        <f>SUM(AV$14:AV841)</f>
        <v>0</v>
      </c>
      <c r="AX841" s="11">
        <f t="shared" si="130"/>
        <v>0</v>
      </c>
      <c r="AY841" s="11">
        <f t="shared" si="131"/>
        <v>828</v>
      </c>
      <c r="AZ841" s="11">
        <f t="shared" si="132"/>
        <v>0</v>
      </c>
      <c r="BA841" s="11">
        <v>828</v>
      </c>
      <c r="BB841" s="54" t="s">
        <v>2133</v>
      </c>
      <c r="BC841" s="54">
        <v>3</v>
      </c>
      <c r="BD841" s="54">
        <v>8.0000000000000004E-4</v>
      </c>
      <c r="BE841" s="38">
        <f t="shared" si="127"/>
        <v>0</v>
      </c>
      <c r="BF841" s="68">
        <f t="shared" si="133"/>
        <v>0</v>
      </c>
      <c r="BG841" s="44">
        <f>SUM(BF$14:BF841)</f>
        <v>9</v>
      </c>
      <c r="BH841" s="11">
        <f t="shared" si="134"/>
        <v>0</v>
      </c>
      <c r="BI841" s="11">
        <f t="shared" si="135"/>
        <v>828</v>
      </c>
      <c r="BT841" s="74">
        <v>797</v>
      </c>
      <c r="BU841" s="74" t="s">
        <v>1122</v>
      </c>
      <c r="BV841" s="69" t="s">
        <v>2389</v>
      </c>
    </row>
    <row r="842" spans="1:74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AP842" s="68">
        <f t="shared" si="128"/>
        <v>0</v>
      </c>
      <c r="AQ842" s="68">
        <v>829</v>
      </c>
      <c r="AR842" s="41" t="s">
        <v>1153</v>
      </c>
      <c r="AS842" s="42">
        <v>3</v>
      </c>
      <c r="AT842" s="43">
        <v>8.0000000000000004E-4</v>
      </c>
      <c r="AU842" s="38">
        <f t="shared" si="126"/>
        <v>0</v>
      </c>
      <c r="AV842" s="68">
        <f t="shared" si="129"/>
        <v>0</v>
      </c>
      <c r="AW842" s="44">
        <f>SUM(AV$14:AV842)</f>
        <v>0</v>
      </c>
      <c r="AX842" s="11">
        <f t="shared" si="130"/>
        <v>0</v>
      </c>
      <c r="AY842" s="11">
        <f t="shared" si="131"/>
        <v>829</v>
      </c>
      <c r="AZ842" s="11">
        <f t="shared" si="132"/>
        <v>0</v>
      </c>
      <c r="BA842" s="11">
        <v>829</v>
      </c>
      <c r="BB842" s="54" t="s">
        <v>2134</v>
      </c>
      <c r="BC842" s="54">
        <v>3</v>
      </c>
      <c r="BD842" s="54">
        <v>8.0000000000000004E-4</v>
      </c>
      <c r="BE842" s="38">
        <f t="shared" si="127"/>
        <v>0</v>
      </c>
      <c r="BF842" s="68">
        <f t="shared" si="133"/>
        <v>0</v>
      </c>
      <c r="BG842" s="44">
        <f>SUM(BF$14:BF842)</f>
        <v>9</v>
      </c>
      <c r="BH842" s="11">
        <f t="shared" si="134"/>
        <v>0</v>
      </c>
      <c r="BI842" s="11">
        <f t="shared" si="135"/>
        <v>829</v>
      </c>
      <c r="BT842" s="74">
        <v>798</v>
      </c>
      <c r="BU842" s="74" t="s">
        <v>1123</v>
      </c>
      <c r="BV842" s="69" t="s">
        <v>2389</v>
      </c>
    </row>
    <row r="843" spans="1:74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AP843" s="68">
        <f t="shared" si="128"/>
        <v>0</v>
      </c>
      <c r="AQ843" s="68">
        <v>830</v>
      </c>
      <c r="AR843" s="41" t="s">
        <v>1154</v>
      </c>
      <c r="AS843" s="42">
        <v>2</v>
      </c>
      <c r="AT843" s="43">
        <v>5.0000000000000001E-4</v>
      </c>
      <c r="AU843" s="38">
        <f t="shared" si="126"/>
        <v>0</v>
      </c>
      <c r="AV843" s="68">
        <f t="shared" si="129"/>
        <v>0</v>
      </c>
      <c r="AW843" s="44">
        <f>SUM(AV$14:AV843)</f>
        <v>0</v>
      </c>
      <c r="AX843" s="11">
        <f t="shared" si="130"/>
        <v>0</v>
      </c>
      <c r="AY843" s="11">
        <f t="shared" si="131"/>
        <v>830</v>
      </c>
      <c r="AZ843" s="11">
        <f t="shared" si="132"/>
        <v>0</v>
      </c>
      <c r="BA843" s="11">
        <v>830</v>
      </c>
      <c r="BB843" s="54" t="s">
        <v>2135</v>
      </c>
      <c r="BC843" s="54">
        <v>2</v>
      </c>
      <c r="BD843" s="54">
        <v>5.0000000000000001E-4</v>
      </c>
      <c r="BE843" s="38">
        <f t="shared" si="127"/>
        <v>0</v>
      </c>
      <c r="BF843" s="68">
        <f t="shared" si="133"/>
        <v>0</v>
      </c>
      <c r="BG843" s="44">
        <f>SUM(BF$14:BF843)</f>
        <v>9</v>
      </c>
      <c r="BH843" s="11">
        <f t="shared" si="134"/>
        <v>0</v>
      </c>
      <c r="BI843" s="11">
        <f t="shared" si="135"/>
        <v>830</v>
      </c>
      <c r="BT843" s="74">
        <v>799</v>
      </c>
      <c r="BU843" s="74" t="s">
        <v>1124</v>
      </c>
      <c r="BV843" s="69" t="s">
        <v>2389</v>
      </c>
    </row>
    <row r="844" spans="1:7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AP844" s="68">
        <f t="shared" si="128"/>
        <v>0</v>
      </c>
      <c r="AQ844" s="68">
        <v>831</v>
      </c>
      <c r="AR844" s="41" t="s">
        <v>1155</v>
      </c>
      <c r="AS844" s="42">
        <v>2</v>
      </c>
      <c r="AT844" s="43">
        <v>5.0000000000000001E-4</v>
      </c>
      <c r="AU844" s="38">
        <f t="shared" si="126"/>
        <v>0</v>
      </c>
      <c r="AV844" s="68">
        <f t="shared" si="129"/>
        <v>0</v>
      </c>
      <c r="AW844" s="44">
        <f>SUM(AV$14:AV844)</f>
        <v>0</v>
      </c>
      <c r="AX844" s="11">
        <f t="shared" si="130"/>
        <v>0</v>
      </c>
      <c r="AY844" s="11">
        <f t="shared" si="131"/>
        <v>831</v>
      </c>
      <c r="AZ844" s="11">
        <f t="shared" si="132"/>
        <v>0</v>
      </c>
      <c r="BA844" s="11">
        <v>831</v>
      </c>
      <c r="BB844" s="54" t="s">
        <v>2136</v>
      </c>
      <c r="BC844" s="54">
        <v>2</v>
      </c>
      <c r="BD844" s="54">
        <v>5.0000000000000001E-4</v>
      </c>
      <c r="BE844" s="38">
        <f t="shared" si="127"/>
        <v>0</v>
      </c>
      <c r="BF844" s="68">
        <f t="shared" si="133"/>
        <v>0</v>
      </c>
      <c r="BG844" s="44">
        <f>SUM(BF$14:BF844)</f>
        <v>9</v>
      </c>
      <c r="BH844" s="11">
        <f t="shared" si="134"/>
        <v>0</v>
      </c>
      <c r="BI844" s="11">
        <f t="shared" si="135"/>
        <v>831</v>
      </c>
      <c r="BT844" s="74">
        <v>800</v>
      </c>
      <c r="BU844" s="74" t="s">
        <v>720</v>
      </c>
      <c r="BV844" s="69" t="s">
        <v>2389</v>
      </c>
    </row>
    <row r="845" spans="1:74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AP845" s="68">
        <f t="shared" si="128"/>
        <v>0</v>
      </c>
      <c r="AQ845" s="68">
        <v>832</v>
      </c>
      <c r="AR845" s="41" t="s">
        <v>1156</v>
      </c>
      <c r="AS845" s="42">
        <v>2</v>
      </c>
      <c r="AT845" s="43">
        <v>5.0000000000000001E-4</v>
      </c>
      <c r="AU845" s="38">
        <f t="shared" si="126"/>
        <v>0</v>
      </c>
      <c r="AV845" s="68">
        <f t="shared" si="129"/>
        <v>0</v>
      </c>
      <c r="AW845" s="44">
        <f>SUM(AV$14:AV845)</f>
        <v>0</v>
      </c>
      <c r="AX845" s="11">
        <f t="shared" si="130"/>
        <v>0</v>
      </c>
      <c r="AY845" s="11">
        <f t="shared" si="131"/>
        <v>832</v>
      </c>
      <c r="AZ845" s="11">
        <f t="shared" si="132"/>
        <v>0</v>
      </c>
      <c r="BA845" s="11">
        <v>832</v>
      </c>
      <c r="BB845" s="54" t="s">
        <v>2137</v>
      </c>
      <c r="BC845" s="54">
        <v>2</v>
      </c>
      <c r="BD845" s="54">
        <v>5.0000000000000001E-4</v>
      </c>
      <c r="BE845" s="38">
        <f t="shared" si="127"/>
        <v>0</v>
      </c>
      <c r="BF845" s="68">
        <f t="shared" si="133"/>
        <v>0</v>
      </c>
      <c r="BG845" s="44">
        <f>SUM(BF$14:BF845)</f>
        <v>9</v>
      </c>
      <c r="BH845" s="11">
        <f t="shared" si="134"/>
        <v>0</v>
      </c>
      <c r="BI845" s="11">
        <f t="shared" si="135"/>
        <v>832</v>
      </c>
      <c r="BT845" s="74">
        <v>801</v>
      </c>
      <c r="BU845" s="74" t="s">
        <v>1125</v>
      </c>
      <c r="BV845" s="69" t="s">
        <v>2389</v>
      </c>
    </row>
    <row r="846" spans="1:74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AP846" s="68">
        <f t="shared" si="128"/>
        <v>0</v>
      </c>
      <c r="AQ846" s="68">
        <v>833</v>
      </c>
      <c r="AR846" s="41" t="s">
        <v>1157</v>
      </c>
      <c r="AS846" s="42">
        <v>1</v>
      </c>
      <c r="AT846" s="43">
        <v>2.7E-4</v>
      </c>
      <c r="AU846" s="38">
        <f t="shared" ref="AU846:AU909" si="136">IFERROR(FIND(F$3,AR846,1),0)</f>
        <v>0</v>
      </c>
      <c r="AV846" s="68">
        <f t="shared" si="129"/>
        <v>0</v>
      </c>
      <c r="AW846" s="44">
        <f>SUM(AV$14:AV846)</f>
        <v>0</v>
      </c>
      <c r="AX846" s="11">
        <f t="shared" si="130"/>
        <v>0</v>
      </c>
      <c r="AY846" s="11">
        <f t="shared" si="131"/>
        <v>833</v>
      </c>
      <c r="AZ846" s="11">
        <f t="shared" si="132"/>
        <v>0</v>
      </c>
      <c r="BA846" s="11">
        <v>833</v>
      </c>
      <c r="BB846" s="54" t="s">
        <v>2138</v>
      </c>
      <c r="BC846" s="54">
        <v>1</v>
      </c>
      <c r="BD846" s="54">
        <v>2.7E-4</v>
      </c>
      <c r="BE846" s="38">
        <f t="shared" ref="BE846:BE909" si="137">IFERROR(FIND(F$3,BB846,1),0)</f>
        <v>0</v>
      </c>
      <c r="BF846" s="68">
        <f t="shared" si="133"/>
        <v>0</v>
      </c>
      <c r="BG846" s="44">
        <f>SUM(BF$14:BF846)</f>
        <v>9</v>
      </c>
      <c r="BH846" s="11">
        <f t="shared" si="134"/>
        <v>0</v>
      </c>
      <c r="BI846" s="11">
        <f t="shared" si="135"/>
        <v>833</v>
      </c>
      <c r="BT846" s="74">
        <v>802</v>
      </c>
      <c r="BU846" s="74" t="s">
        <v>1126</v>
      </c>
      <c r="BV846" s="69" t="s">
        <v>2389</v>
      </c>
    </row>
    <row r="847" spans="1:74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AP847" s="68">
        <f t="shared" ref="AP847:AP910" si="138">AX847</f>
        <v>0</v>
      </c>
      <c r="AQ847" s="68">
        <v>834</v>
      </c>
      <c r="AR847" s="41" t="s">
        <v>1158</v>
      </c>
      <c r="AS847" s="42">
        <v>1</v>
      </c>
      <c r="AT847" s="43">
        <v>2.7E-4</v>
      </c>
      <c r="AU847" s="38">
        <f t="shared" si="136"/>
        <v>0</v>
      </c>
      <c r="AV847" s="68">
        <f t="shared" ref="AV847:AV910" si="139">IF(AU847=0,0,1)</f>
        <v>0</v>
      </c>
      <c r="AW847" s="44">
        <f>SUM(AV$14:AV847)</f>
        <v>0</v>
      </c>
      <c r="AX847" s="11">
        <f t="shared" ref="AX847:AX910" si="140">IF(AV847=1,AW847,0)</f>
        <v>0</v>
      </c>
      <c r="AY847" s="11">
        <f t="shared" ref="AY847:AY910" si="141">AQ847</f>
        <v>834</v>
      </c>
      <c r="AZ847" s="11">
        <f t="shared" ref="AZ847:AZ910" si="142">BH847</f>
        <v>0</v>
      </c>
      <c r="BA847" s="11">
        <v>834</v>
      </c>
      <c r="BB847" s="54" t="s">
        <v>2139</v>
      </c>
      <c r="BC847" s="54">
        <v>1</v>
      </c>
      <c r="BD847" s="54">
        <v>2.7E-4</v>
      </c>
      <c r="BE847" s="38">
        <f t="shared" si="137"/>
        <v>0</v>
      </c>
      <c r="BF847" s="68">
        <f t="shared" si="133"/>
        <v>0</v>
      </c>
      <c r="BG847" s="44">
        <f>SUM(BF$14:BF847)</f>
        <v>9</v>
      </c>
      <c r="BH847" s="11">
        <f t="shared" si="134"/>
        <v>0</v>
      </c>
      <c r="BI847" s="11">
        <f t="shared" si="135"/>
        <v>834</v>
      </c>
      <c r="BT847" s="74">
        <v>803</v>
      </c>
      <c r="BU847" s="74" t="s">
        <v>1127</v>
      </c>
      <c r="BV847" s="69" t="s">
        <v>2389</v>
      </c>
    </row>
    <row r="848" spans="1:74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AP848" s="68">
        <f t="shared" si="138"/>
        <v>0</v>
      </c>
      <c r="AQ848" s="68">
        <v>835</v>
      </c>
      <c r="AR848" s="41" t="s">
        <v>1159</v>
      </c>
      <c r="AS848" s="42">
        <v>1</v>
      </c>
      <c r="AT848" s="43">
        <v>2.7E-4</v>
      </c>
      <c r="AU848" s="38">
        <f t="shared" si="136"/>
        <v>0</v>
      </c>
      <c r="AV848" s="68">
        <f t="shared" si="139"/>
        <v>0</v>
      </c>
      <c r="AW848" s="44">
        <f>SUM(AV$14:AV848)</f>
        <v>0</v>
      </c>
      <c r="AX848" s="11">
        <f t="shared" si="140"/>
        <v>0</v>
      </c>
      <c r="AY848" s="11">
        <f t="shared" si="141"/>
        <v>835</v>
      </c>
      <c r="AZ848" s="11">
        <f t="shared" si="142"/>
        <v>0</v>
      </c>
      <c r="BA848" s="11">
        <v>835</v>
      </c>
      <c r="BB848" s="54" t="s">
        <v>2140</v>
      </c>
      <c r="BC848" s="54">
        <v>1</v>
      </c>
      <c r="BD848" s="54">
        <v>2.7E-4</v>
      </c>
      <c r="BE848" s="38">
        <f t="shared" si="137"/>
        <v>0</v>
      </c>
      <c r="BF848" s="68">
        <f t="shared" ref="BF848:BF911" si="143">IF(BE848=0,0,1)</f>
        <v>0</v>
      </c>
      <c r="BG848" s="44">
        <f>SUM(BF$14:BF848)</f>
        <v>9</v>
      </c>
      <c r="BH848" s="11">
        <f t="shared" ref="BH848:BH911" si="144">IF(BF848=1,BG848,0)</f>
        <v>0</v>
      </c>
      <c r="BI848" s="11">
        <f t="shared" ref="BI848:BI911" si="145">BA848</f>
        <v>835</v>
      </c>
      <c r="BT848" s="74">
        <v>804</v>
      </c>
      <c r="BU848" s="74" t="s">
        <v>1128</v>
      </c>
      <c r="BV848" s="69" t="s">
        <v>2389</v>
      </c>
    </row>
    <row r="849" spans="1:74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AP849" s="68">
        <f t="shared" si="138"/>
        <v>0</v>
      </c>
      <c r="AQ849" s="68">
        <v>836</v>
      </c>
      <c r="AR849" s="41" t="s">
        <v>1160</v>
      </c>
      <c r="AS849" s="42">
        <v>1</v>
      </c>
      <c r="AT849" s="43">
        <v>2.7E-4</v>
      </c>
      <c r="AU849" s="38">
        <f t="shared" si="136"/>
        <v>0</v>
      </c>
      <c r="AV849" s="68">
        <f t="shared" si="139"/>
        <v>0</v>
      </c>
      <c r="AW849" s="44">
        <f>SUM(AV$14:AV849)</f>
        <v>0</v>
      </c>
      <c r="AX849" s="11">
        <f t="shared" si="140"/>
        <v>0</v>
      </c>
      <c r="AY849" s="11">
        <f t="shared" si="141"/>
        <v>836</v>
      </c>
      <c r="AZ849" s="11">
        <f t="shared" si="142"/>
        <v>0</v>
      </c>
      <c r="BA849" s="11">
        <v>836</v>
      </c>
      <c r="BB849" s="54" t="s">
        <v>2141</v>
      </c>
      <c r="BC849" s="54">
        <v>1</v>
      </c>
      <c r="BD849" s="54">
        <v>2.7E-4</v>
      </c>
      <c r="BE849" s="38">
        <f t="shared" si="137"/>
        <v>0</v>
      </c>
      <c r="BF849" s="68">
        <f t="shared" si="143"/>
        <v>0</v>
      </c>
      <c r="BG849" s="44">
        <f>SUM(BF$14:BF849)</f>
        <v>9</v>
      </c>
      <c r="BH849" s="11">
        <f t="shared" si="144"/>
        <v>0</v>
      </c>
      <c r="BI849" s="11">
        <f t="shared" si="145"/>
        <v>836</v>
      </c>
      <c r="BT849" s="74">
        <v>805</v>
      </c>
      <c r="BU849" s="74" t="s">
        <v>1129</v>
      </c>
      <c r="BV849" s="69" t="s">
        <v>2391</v>
      </c>
    </row>
    <row r="850" spans="1:74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AP850" s="68">
        <f t="shared" si="138"/>
        <v>0</v>
      </c>
      <c r="AQ850" s="68">
        <v>837</v>
      </c>
      <c r="AR850" s="41" t="s">
        <v>1161</v>
      </c>
      <c r="AS850" s="42">
        <v>3</v>
      </c>
      <c r="AT850" s="43">
        <v>8.0000000000000004E-4</v>
      </c>
      <c r="AU850" s="38">
        <f t="shared" si="136"/>
        <v>0</v>
      </c>
      <c r="AV850" s="68">
        <f t="shared" si="139"/>
        <v>0</v>
      </c>
      <c r="AW850" s="44">
        <f>SUM(AV$14:AV850)</f>
        <v>0</v>
      </c>
      <c r="AX850" s="11">
        <f t="shared" si="140"/>
        <v>0</v>
      </c>
      <c r="AY850" s="11">
        <f t="shared" si="141"/>
        <v>837</v>
      </c>
      <c r="AZ850" s="11">
        <f t="shared" si="142"/>
        <v>0</v>
      </c>
      <c r="BA850" s="11">
        <v>837</v>
      </c>
      <c r="BB850" s="54" t="s">
        <v>2142</v>
      </c>
      <c r="BC850" s="54">
        <v>3</v>
      </c>
      <c r="BD850" s="54">
        <v>8.0000000000000004E-4</v>
      </c>
      <c r="BE850" s="38">
        <f t="shared" si="137"/>
        <v>0</v>
      </c>
      <c r="BF850" s="68">
        <f t="shared" si="143"/>
        <v>0</v>
      </c>
      <c r="BG850" s="44">
        <f>SUM(BF$14:BF850)</f>
        <v>9</v>
      </c>
      <c r="BH850" s="11">
        <f t="shared" si="144"/>
        <v>0</v>
      </c>
      <c r="BI850" s="11">
        <f t="shared" si="145"/>
        <v>837</v>
      </c>
      <c r="BT850" s="74">
        <v>806</v>
      </c>
      <c r="BU850" s="74" t="s">
        <v>1130</v>
      </c>
      <c r="BV850" s="69" t="s">
        <v>2389</v>
      </c>
    </row>
    <row r="851" spans="1:74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AP851" s="68">
        <f t="shared" si="138"/>
        <v>0</v>
      </c>
      <c r="AQ851" s="68">
        <v>838</v>
      </c>
      <c r="AR851" s="41" t="s">
        <v>1162</v>
      </c>
      <c r="AS851" s="42">
        <v>1</v>
      </c>
      <c r="AT851" s="43">
        <v>2.7E-4</v>
      </c>
      <c r="AU851" s="38">
        <f t="shared" si="136"/>
        <v>0</v>
      </c>
      <c r="AV851" s="68">
        <f t="shared" si="139"/>
        <v>0</v>
      </c>
      <c r="AW851" s="44">
        <f>SUM(AV$14:AV851)</f>
        <v>0</v>
      </c>
      <c r="AX851" s="11">
        <f t="shared" si="140"/>
        <v>0</v>
      </c>
      <c r="AY851" s="11">
        <f t="shared" si="141"/>
        <v>838</v>
      </c>
      <c r="AZ851" s="11">
        <f t="shared" si="142"/>
        <v>0</v>
      </c>
      <c r="BA851" s="11">
        <v>838</v>
      </c>
      <c r="BB851" s="54" t="s">
        <v>2143</v>
      </c>
      <c r="BC851" s="54">
        <v>1</v>
      </c>
      <c r="BD851" s="54">
        <v>2.7E-4</v>
      </c>
      <c r="BE851" s="38">
        <f t="shared" si="137"/>
        <v>0</v>
      </c>
      <c r="BF851" s="68">
        <f t="shared" si="143"/>
        <v>0</v>
      </c>
      <c r="BG851" s="44">
        <f>SUM(BF$14:BF851)</f>
        <v>9</v>
      </c>
      <c r="BH851" s="11">
        <f t="shared" si="144"/>
        <v>0</v>
      </c>
      <c r="BI851" s="11">
        <f t="shared" si="145"/>
        <v>838</v>
      </c>
      <c r="BT851" s="74">
        <v>807</v>
      </c>
      <c r="BU851" s="74" t="s">
        <v>1131</v>
      </c>
      <c r="BV851" s="69" t="s">
        <v>2389</v>
      </c>
    </row>
    <row r="852" spans="1:74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AP852" s="68">
        <f t="shared" si="138"/>
        <v>0</v>
      </c>
      <c r="AQ852" s="68">
        <v>839</v>
      </c>
      <c r="AR852" s="41" t="s">
        <v>1163</v>
      </c>
      <c r="AS852" s="42">
        <v>1</v>
      </c>
      <c r="AT852" s="43">
        <v>2.7E-4</v>
      </c>
      <c r="AU852" s="38">
        <f t="shared" si="136"/>
        <v>0</v>
      </c>
      <c r="AV852" s="68">
        <f t="shared" si="139"/>
        <v>0</v>
      </c>
      <c r="AW852" s="44">
        <f>SUM(AV$14:AV852)</f>
        <v>0</v>
      </c>
      <c r="AX852" s="11">
        <f t="shared" si="140"/>
        <v>0</v>
      </c>
      <c r="AY852" s="11">
        <f t="shared" si="141"/>
        <v>839</v>
      </c>
      <c r="AZ852" s="11">
        <f t="shared" si="142"/>
        <v>0</v>
      </c>
      <c r="BA852" s="11">
        <v>839</v>
      </c>
      <c r="BB852" s="54" t="s">
        <v>2144</v>
      </c>
      <c r="BC852" s="54">
        <v>1</v>
      </c>
      <c r="BD852" s="54">
        <v>2.7E-4</v>
      </c>
      <c r="BE852" s="38">
        <f t="shared" si="137"/>
        <v>0</v>
      </c>
      <c r="BF852" s="68">
        <f t="shared" si="143"/>
        <v>0</v>
      </c>
      <c r="BG852" s="44">
        <f>SUM(BF$14:BF852)</f>
        <v>9</v>
      </c>
      <c r="BH852" s="11">
        <f t="shared" si="144"/>
        <v>0</v>
      </c>
      <c r="BI852" s="11">
        <f t="shared" si="145"/>
        <v>839</v>
      </c>
      <c r="BT852" s="74">
        <v>808</v>
      </c>
      <c r="BU852" s="74" t="s">
        <v>1132</v>
      </c>
      <c r="BV852" s="69" t="s">
        <v>2389</v>
      </c>
    </row>
    <row r="853" spans="1:74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AP853" s="68">
        <f t="shared" si="138"/>
        <v>0</v>
      </c>
      <c r="AQ853" s="68">
        <v>840</v>
      </c>
      <c r="AR853" s="41" t="s">
        <v>1164</v>
      </c>
      <c r="AS853" s="42">
        <v>1</v>
      </c>
      <c r="AT853" s="43">
        <v>2.7E-4</v>
      </c>
      <c r="AU853" s="38">
        <f t="shared" si="136"/>
        <v>0</v>
      </c>
      <c r="AV853" s="68">
        <f t="shared" si="139"/>
        <v>0</v>
      </c>
      <c r="AW853" s="44">
        <f>SUM(AV$14:AV853)</f>
        <v>0</v>
      </c>
      <c r="AX853" s="11">
        <f t="shared" si="140"/>
        <v>0</v>
      </c>
      <c r="AY853" s="11">
        <f t="shared" si="141"/>
        <v>840</v>
      </c>
      <c r="AZ853" s="11">
        <f t="shared" si="142"/>
        <v>0</v>
      </c>
      <c r="BA853" s="11">
        <v>840</v>
      </c>
      <c r="BB853" s="54" t="s">
        <v>2145</v>
      </c>
      <c r="BC853" s="54">
        <v>1</v>
      </c>
      <c r="BD853" s="54">
        <v>2.7E-4</v>
      </c>
      <c r="BE853" s="38">
        <f t="shared" si="137"/>
        <v>0</v>
      </c>
      <c r="BF853" s="68">
        <f t="shared" si="143"/>
        <v>0</v>
      </c>
      <c r="BG853" s="44">
        <f>SUM(BF$14:BF853)</f>
        <v>9</v>
      </c>
      <c r="BH853" s="11">
        <f t="shared" si="144"/>
        <v>0</v>
      </c>
      <c r="BI853" s="11">
        <f t="shared" si="145"/>
        <v>840</v>
      </c>
      <c r="BT853" s="74">
        <v>809</v>
      </c>
      <c r="BU853" s="74" t="s">
        <v>1133</v>
      </c>
      <c r="BV853" s="69" t="s">
        <v>2389</v>
      </c>
    </row>
    <row r="854" spans="1:7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AP854" s="68">
        <f t="shared" si="138"/>
        <v>0</v>
      </c>
      <c r="AQ854" s="68">
        <v>841</v>
      </c>
      <c r="AR854" s="41" t="s">
        <v>1165</v>
      </c>
      <c r="AS854" s="42">
        <v>1</v>
      </c>
      <c r="AT854" s="43">
        <v>2.7E-4</v>
      </c>
      <c r="AU854" s="38">
        <f t="shared" si="136"/>
        <v>0</v>
      </c>
      <c r="AV854" s="68">
        <f t="shared" si="139"/>
        <v>0</v>
      </c>
      <c r="AW854" s="44">
        <f>SUM(AV$14:AV854)</f>
        <v>0</v>
      </c>
      <c r="AX854" s="11">
        <f t="shared" si="140"/>
        <v>0</v>
      </c>
      <c r="AY854" s="11">
        <f t="shared" si="141"/>
        <v>841</v>
      </c>
      <c r="AZ854" s="11">
        <f t="shared" si="142"/>
        <v>0</v>
      </c>
      <c r="BA854" s="11">
        <v>841</v>
      </c>
      <c r="BB854" s="54" t="s">
        <v>2146</v>
      </c>
      <c r="BC854" s="54">
        <v>1</v>
      </c>
      <c r="BD854" s="54">
        <v>2.7E-4</v>
      </c>
      <c r="BE854" s="38">
        <f t="shared" si="137"/>
        <v>0</v>
      </c>
      <c r="BF854" s="68">
        <f t="shared" si="143"/>
        <v>0</v>
      </c>
      <c r="BG854" s="44">
        <f>SUM(BF$14:BF854)</f>
        <v>9</v>
      </c>
      <c r="BH854" s="11">
        <f t="shared" si="144"/>
        <v>0</v>
      </c>
      <c r="BI854" s="11">
        <f t="shared" si="145"/>
        <v>841</v>
      </c>
      <c r="BT854" s="74">
        <v>810</v>
      </c>
      <c r="BU854" s="74" t="s">
        <v>1134</v>
      </c>
      <c r="BV854" s="69" t="s">
        <v>2389</v>
      </c>
    </row>
    <row r="855" spans="1:74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AP855" s="68">
        <f t="shared" si="138"/>
        <v>0</v>
      </c>
      <c r="AQ855" s="68">
        <v>842</v>
      </c>
      <c r="AR855" s="41" t="s">
        <v>1166</v>
      </c>
      <c r="AS855" s="42">
        <v>2</v>
      </c>
      <c r="AT855" s="43">
        <v>5.0000000000000001E-4</v>
      </c>
      <c r="AU855" s="38">
        <f t="shared" si="136"/>
        <v>0</v>
      </c>
      <c r="AV855" s="68">
        <f t="shared" si="139"/>
        <v>0</v>
      </c>
      <c r="AW855" s="44">
        <f>SUM(AV$14:AV855)</f>
        <v>0</v>
      </c>
      <c r="AX855" s="11">
        <f t="shared" si="140"/>
        <v>0</v>
      </c>
      <c r="AY855" s="11">
        <f t="shared" si="141"/>
        <v>842</v>
      </c>
      <c r="AZ855" s="11">
        <f t="shared" si="142"/>
        <v>0</v>
      </c>
      <c r="BA855" s="11">
        <v>842</v>
      </c>
      <c r="BB855" s="54" t="s">
        <v>2147</v>
      </c>
      <c r="BC855" s="54">
        <v>2</v>
      </c>
      <c r="BD855" s="54">
        <v>5.0000000000000001E-4</v>
      </c>
      <c r="BE855" s="38">
        <f t="shared" si="137"/>
        <v>0</v>
      </c>
      <c r="BF855" s="68">
        <f t="shared" si="143"/>
        <v>0</v>
      </c>
      <c r="BG855" s="44">
        <f>SUM(BF$14:BF855)</f>
        <v>9</v>
      </c>
      <c r="BH855" s="11">
        <f t="shared" si="144"/>
        <v>0</v>
      </c>
      <c r="BI855" s="11">
        <f t="shared" si="145"/>
        <v>842</v>
      </c>
      <c r="BT855" s="74">
        <v>811</v>
      </c>
      <c r="BU855" s="74" t="s">
        <v>1135</v>
      </c>
      <c r="BV855" s="69" t="s">
        <v>2389</v>
      </c>
    </row>
    <row r="856" spans="1:74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AP856" s="68">
        <f t="shared" si="138"/>
        <v>0</v>
      </c>
      <c r="AQ856" s="68">
        <v>843</v>
      </c>
      <c r="AR856" s="41" t="s">
        <v>1167</v>
      </c>
      <c r="AS856" s="42">
        <v>6</v>
      </c>
      <c r="AT856" s="43">
        <v>2E-3</v>
      </c>
      <c r="AU856" s="38">
        <f t="shared" si="136"/>
        <v>0</v>
      </c>
      <c r="AV856" s="68">
        <f t="shared" si="139"/>
        <v>0</v>
      </c>
      <c r="AW856" s="44">
        <f>SUM(AV$14:AV856)</f>
        <v>0</v>
      </c>
      <c r="AX856" s="11">
        <f t="shared" si="140"/>
        <v>0</v>
      </c>
      <c r="AY856" s="11">
        <f t="shared" si="141"/>
        <v>843</v>
      </c>
      <c r="AZ856" s="11">
        <f t="shared" si="142"/>
        <v>0</v>
      </c>
      <c r="BA856" s="11">
        <v>843</v>
      </c>
      <c r="BB856" s="54" t="s">
        <v>2148</v>
      </c>
      <c r="BC856" s="54">
        <v>6</v>
      </c>
      <c r="BD856" s="54">
        <v>2E-3</v>
      </c>
      <c r="BE856" s="38">
        <f t="shared" si="137"/>
        <v>0</v>
      </c>
      <c r="BF856" s="68">
        <f t="shared" si="143"/>
        <v>0</v>
      </c>
      <c r="BG856" s="44">
        <f>SUM(BF$14:BF856)</f>
        <v>9</v>
      </c>
      <c r="BH856" s="11">
        <f t="shared" si="144"/>
        <v>0</v>
      </c>
      <c r="BI856" s="11">
        <f t="shared" si="145"/>
        <v>843</v>
      </c>
      <c r="BT856" s="74">
        <v>812</v>
      </c>
      <c r="BU856" s="74" t="s">
        <v>1136</v>
      </c>
      <c r="BV856" s="69" t="s">
        <v>2389</v>
      </c>
    </row>
    <row r="857" spans="1:74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AP857" s="68">
        <f t="shared" si="138"/>
        <v>0</v>
      </c>
      <c r="AQ857" s="68">
        <v>844</v>
      </c>
      <c r="AR857" s="41" t="s">
        <v>1168</v>
      </c>
      <c r="AS857" s="42">
        <v>4</v>
      </c>
      <c r="AT857" s="43">
        <v>1.1999999999999999E-3</v>
      </c>
      <c r="AU857" s="38">
        <f t="shared" si="136"/>
        <v>0</v>
      </c>
      <c r="AV857" s="68">
        <f t="shared" si="139"/>
        <v>0</v>
      </c>
      <c r="AW857" s="44">
        <f>SUM(AV$14:AV857)</f>
        <v>0</v>
      </c>
      <c r="AX857" s="11">
        <f t="shared" si="140"/>
        <v>0</v>
      </c>
      <c r="AY857" s="11">
        <f t="shared" si="141"/>
        <v>844</v>
      </c>
      <c r="AZ857" s="11">
        <f t="shared" si="142"/>
        <v>0</v>
      </c>
      <c r="BA857" s="11">
        <v>844</v>
      </c>
      <c r="BB857" s="54" t="s">
        <v>2149</v>
      </c>
      <c r="BC857" s="54">
        <v>4</v>
      </c>
      <c r="BD857" s="54">
        <v>1.1999999999999999E-3</v>
      </c>
      <c r="BE857" s="38">
        <f t="shared" si="137"/>
        <v>0</v>
      </c>
      <c r="BF857" s="68">
        <f t="shared" si="143"/>
        <v>0</v>
      </c>
      <c r="BG857" s="44">
        <f>SUM(BF$14:BF857)</f>
        <v>9</v>
      </c>
      <c r="BH857" s="11">
        <f t="shared" si="144"/>
        <v>0</v>
      </c>
      <c r="BI857" s="11">
        <f t="shared" si="145"/>
        <v>844</v>
      </c>
      <c r="BT857" s="74">
        <v>813</v>
      </c>
      <c r="BU857" s="74" t="s">
        <v>1137</v>
      </c>
      <c r="BV857" s="69" t="s">
        <v>2389</v>
      </c>
    </row>
    <row r="858" spans="1:74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AP858" s="68">
        <f t="shared" si="138"/>
        <v>0</v>
      </c>
      <c r="AQ858" s="68">
        <v>845</v>
      </c>
      <c r="AR858" s="41" t="s">
        <v>1169</v>
      </c>
      <c r="AS858" s="42">
        <v>8</v>
      </c>
      <c r="AT858" s="43">
        <v>3.0000000000000001E-3</v>
      </c>
      <c r="AU858" s="38">
        <f t="shared" si="136"/>
        <v>0</v>
      </c>
      <c r="AV858" s="68">
        <f t="shared" si="139"/>
        <v>0</v>
      </c>
      <c r="AW858" s="44">
        <f>SUM(AV$14:AV858)</f>
        <v>0</v>
      </c>
      <c r="AX858" s="11">
        <f t="shared" si="140"/>
        <v>0</v>
      </c>
      <c r="AY858" s="11">
        <f t="shared" si="141"/>
        <v>845</v>
      </c>
      <c r="AZ858" s="11">
        <f t="shared" si="142"/>
        <v>0</v>
      </c>
      <c r="BA858" s="11">
        <v>845</v>
      </c>
      <c r="BB858" s="54" t="s">
        <v>2150</v>
      </c>
      <c r="BC858" s="54">
        <v>8</v>
      </c>
      <c r="BD858" s="54">
        <v>3.0000000000000001E-3</v>
      </c>
      <c r="BE858" s="38">
        <f t="shared" si="137"/>
        <v>0</v>
      </c>
      <c r="BF858" s="68">
        <f t="shared" si="143"/>
        <v>0</v>
      </c>
      <c r="BG858" s="44">
        <f>SUM(BF$14:BF858)</f>
        <v>9</v>
      </c>
      <c r="BH858" s="11">
        <f t="shared" si="144"/>
        <v>0</v>
      </c>
      <c r="BI858" s="11">
        <f t="shared" si="145"/>
        <v>845</v>
      </c>
      <c r="BT858" s="74">
        <v>814</v>
      </c>
      <c r="BU858" s="74" t="s">
        <v>1138</v>
      </c>
      <c r="BV858" s="69" t="s">
        <v>2389</v>
      </c>
    </row>
    <row r="859" spans="1:74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AP859" s="68">
        <f t="shared" si="138"/>
        <v>0</v>
      </c>
      <c r="AQ859" s="68">
        <v>846</v>
      </c>
      <c r="AR859" s="41" t="s">
        <v>1170</v>
      </c>
      <c r="AS859" s="42">
        <v>4</v>
      </c>
      <c r="AT859" s="43">
        <v>1.1999999999999999E-3</v>
      </c>
      <c r="AU859" s="38">
        <f t="shared" si="136"/>
        <v>0</v>
      </c>
      <c r="AV859" s="68">
        <f t="shared" si="139"/>
        <v>0</v>
      </c>
      <c r="AW859" s="44">
        <f>SUM(AV$14:AV859)</f>
        <v>0</v>
      </c>
      <c r="AX859" s="11">
        <f t="shared" si="140"/>
        <v>0</v>
      </c>
      <c r="AY859" s="11">
        <f t="shared" si="141"/>
        <v>846</v>
      </c>
      <c r="AZ859" s="11">
        <f t="shared" si="142"/>
        <v>0</v>
      </c>
      <c r="BA859" s="11">
        <v>846</v>
      </c>
      <c r="BB859" s="54" t="s">
        <v>2151</v>
      </c>
      <c r="BC859" s="54">
        <v>4</v>
      </c>
      <c r="BD859" s="54">
        <v>1.1999999999999999E-3</v>
      </c>
      <c r="BE859" s="38">
        <f t="shared" si="137"/>
        <v>0</v>
      </c>
      <c r="BF859" s="68">
        <f t="shared" si="143"/>
        <v>0</v>
      </c>
      <c r="BG859" s="44">
        <f>SUM(BF$14:BF859)</f>
        <v>9</v>
      </c>
      <c r="BH859" s="11">
        <f t="shared" si="144"/>
        <v>0</v>
      </c>
      <c r="BI859" s="11">
        <f t="shared" si="145"/>
        <v>846</v>
      </c>
      <c r="BT859" s="74">
        <v>815</v>
      </c>
      <c r="BU859" s="74" t="s">
        <v>1139</v>
      </c>
      <c r="BV859" s="69" t="s">
        <v>2389</v>
      </c>
    </row>
    <row r="860" spans="1:74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AP860" s="68">
        <f t="shared" si="138"/>
        <v>0</v>
      </c>
      <c r="AQ860" s="68">
        <v>847</v>
      </c>
      <c r="AR860" s="41" t="s">
        <v>1171</v>
      </c>
      <c r="AS860" s="42">
        <v>8</v>
      </c>
      <c r="AT860" s="43">
        <v>3.0000000000000001E-3</v>
      </c>
      <c r="AU860" s="38">
        <f t="shared" si="136"/>
        <v>0</v>
      </c>
      <c r="AV860" s="68">
        <f t="shared" si="139"/>
        <v>0</v>
      </c>
      <c r="AW860" s="44">
        <f>SUM(AV$14:AV860)</f>
        <v>0</v>
      </c>
      <c r="AX860" s="11">
        <f t="shared" si="140"/>
        <v>0</v>
      </c>
      <c r="AY860" s="11">
        <f t="shared" si="141"/>
        <v>847</v>
      </c>
      <c r="AZ860" s="11">
        <f t="shared" si="142"/>
        <v>0</v>
      </c>
      <c r="BA860" s="11">
        <v>847</v>
      </c>
      <c r="BB860" s="54" t="s">
        <v>2152</v>
      </c>
      <c r="BC860" s="54">
        <v>8</v>
      </c>
      <c r="BD860" s="54">
        <v>3.0000000000000001E-3</v>
      </c>
      <c r="BE860" s="38">
        <f t="shared" si="137"/>
        <v>0</v>
      </c>
      <c r="BF860" s="68">
        <f t="shared" si="143"/>
        <v>0</v>
      </c>
      <c r="BG860" s="44">
        <f>SUM(BF$14:BF860)</f>
        <v>9</v>
      </c>
      <c r="BH860" s="11">
        <f t="shared" si="144"/>
        <v>0</v>
      </c>
      <c r="BI860" s="11">
        <f t="shared" si="145"/>
        <v>847</v>
      </c>
      <c r="BT860" s="74">
        <v>816</v>
      </c>
      <c r="BU860" s="74" t="s">
        <v>1140</v>
      </c>
      <c r="BV860" s="69" t="s">
        <v>2389</v>
      </c>
    </row>
    <row r="861" spans="1:74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AP861" s="68">
        <f t="shared" si="138"/>
        <v>0</v>
      </c>
      <c r="AQ861" s="68">
        <v>848</v>
      </c>
      <c r="AR861" s="41" t="s">
        <v>222</v>
      </c>
      <c r="AS861" s="42">
        <v>3</v>
      </c>
      <c r="AT861" s="43">
        <v>8.0000000000000004E-4</v>
      </c>
      <c r="AU861" s="38">
        <f t="shared" si="136"/>
        <v>0</v>
      </c>
      <c r="AV861" s="68">
        <f t="shared" si="139"/>
        <v>0</v>
      </c>
      <c r="AW861" s="44">
        <f>SUM(AV$14:AV861)</f>
        <v>0</v>
      </c>
      <c r="AX861" s="11">
        <f t="shared" si="140"/>
        <v>0</v>
      </c>
      <c r="AY861" s="11">
        <f t="shared" si="141"/>
        <v>848</v>
      </c>
      <c r="AZ861" s="11">
        <f t="shared" si="142"/>
        <v>0</v>
      </c>
      <c r="BA861" s="11">
        <v>848</v>
      </c>
      <c r="BB861" s="54" t="s">
        <v>222</v>
      </c>
      <c r="BC861" s="54">
        <v>3</v>
      </c>
      <c r="BD861" s="54">
        <v>8.0000000000000004E-4</v>
      </c>
      <c r="BE861" s="38">
        <f t="shared" si="137"/>
        <v>0</v>
      </c>
      <c r="BF861" s="68">
        <f t="shared" si="143"/>
        <v>0</v>
      </c>
      <c r="BG861" s="44">
        <f>SUM(BF$14:BF861)</f>
        <v>9</v>
      </c>
      <c r="BH861" s="11">
        <f t="shared" si="144"/>
        <v>0</v>
      </c>
      <c r="BI861" s="11">
        <f t="shared" si="145"/>
        <v>848</v>
      </c>
      <c r="BT861" s="74">
        <v>817</v>
      </c>
      <c r="BU861" s="74" t="s">
        <v>1141</v>
      </c>
      <c r="BV861" s="69" t="s">
        <v>2389</v>
      </c>
    </row>
    <row r="862" spans="1:74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AP862" s="68">
        <f t="shared" si="138"/>
        <v>0</v>
      </c>
      <c r="AQ862" s="68">
        <v>849</v>
      </c>
      <c r="AR862" s="41" t="s">
        <v>223</v>
      </c>
      <c r="AS862" s="42">
        <v>3</v>
      </c>
      <c r="AT862" s="43">
        <v>8.0000000000000004E-4</v>
      </c>
      <c r="AU862" s="38">
        <f t="shared" si="136"/>
        <v>0</v>
      </c>
      <c r="AV862" s="68">
        <f t="shared" si="139"/>
        <v>0</v>
      </c>
      <c r="AW862" s="44">
        <f>SUM(AV$14:AV862)</f>
        <v>0</v>
      </c>
      <c r="AX862" s="11">
        <f t="shared" si="140"/>
        <v>0</v>
      </c>
      <c r="AY862" s="11">
        <f t="shared" si="141"/>
        <v>849</v>
      </c>
      <c r="AZ862" s="11">
        <f t="shared" si="142"/>
        <v>0</v>
      </c>
      <c r="BA862" s="11">
        <v>849</v>
      </c>
      <c r="BB862" s="54" t="s">
        <v>223</v>
      </c>
      <c r="BC862" s="54">
        <v>3</v>
      </c>
      <c r="BD862" s="54">
        <v>8.0000000000000004E-4</v>
      </c>
      <c r="BE862" s="38">
        <f t="shared" si="137"/>
        <v>0</v>
      </c>
      <c r="BF862" s="68">
        <f t="shared" si="143"/>
        <v>0</v>
      </c>
      <c r="BG862" s="44">
        <f>SUM(BF$14:BF862)</f>
        <v>9</v>
      </c>
      <c r="BH862" s="11">
        <f t="shared" si="144"/>
        <v>0</v>
      </c>
      <c r="BI862" s="11">
        <f t="shared" si="145"/>
        <v>849</v>
      </c>
      <c r="BT862" s="74">
        <v>818</v>
      </c>
      <c r="BU862" s="74" t="s">
        <v>1142</v>
      </c>
      <c r="BV862" s="69" t="s">
        <v>2389</v>
      </c>
    </row>
    <row r="863" spans="1:74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AP863" s="68">
        <f t="shared" si="138"/>
        <v>0</v>
      </c>
      <c r="AQ863" s="68">
        <v>850</v>
      </c>
      <c r="AR863" s="41" t="s">
        <v>1172</v>
      </c>
      <c r="AS863" s="42">
        <v>2</v>
      </c>
      <c r="AT863" s="43">
        <v>5.0000000000000001E-4</v>
      </c>
      <c r="AU863" s="38">
        <f t="shared" si="136"/>
        <v>0</v>
      </c>
      <c r="AV863" s="68">
        <f t="shared" si="139"/>
        <v>0</v>
      </c>
      <c r="AW863" s="44">
        <f>SUM(AV$14:AV863)</f>
        <v>0</v>
      </c>
      <c r="AX863" s="11">
        <f t="shared" si="140"/>
        <v>0</v>
      </c>
      <c r="AY863" s="11">
        <f t="shared" si="141"/>
        <v>850</v>
      </c>
      <c r="AZ863" s="11">
        <f t="shared" si="142"/>
        <v>0</v>
      </c>
      <c r="BA863" s="11">
        <v>850</v>
      </c>
      <c r="BB863" s="54" t="s">
        <v>2153</v>
      </c>
      <c r="BC863" s="54">
        <v>2</v>
      </c>
      <c r="BD863" s="54">
        <v>5.0000000000000001E-4</v>
      </c>
      <c r="BE863" s="38">
        <f t="shared" si="137"/>
        <v>0</v>
      </c>
      <c r="BF863" s="68">
        <f t="shared" si="143"/>
        <v>0</v>
      </c>
      <c r="BG863" s="44">
        <f>SUM(BF$14:BF863)</f>
        <v>9</v>
      </c>
      <c r="BH863" s="11">
        <f t="shared" si="144"/>
        <v>0</v>
      </c>
      <c r="BI863" s="11">
        <f t="shared" si="145"/>
        <v>850</v>
      </c>
      <c r="BT863" s="74">
        <v>819</v>
      </c>
      <c r="BU863" s="74" t="s">
        <v>1143</v>
      </c>
      <c r="BV863" s="69" t="s">
        <v>2389</v>
      </c>
    </row>
    <row r="864" spans="1:7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AP864" s="68">
        <f t="shared" si="138"/>
        <v>0</v>
      </c>
      <c r="AQ864" s="68">
        <v>851</v>
      </c>
      <c r="AR864" s="41" t="s">
        <v>1173</v>
      </c>
      <c r="AS864" s="42">
        <v>2</v>
      </c>
      <c r="AT864" s="43">
        <v>5.0000000000000001E-4</v>
      </c>
      <c r="AU864" s="38">
        <f t="shared" si="136"/>
        <v>0</v>
      </c>
      <c r="AV864" s="68">
        <f t="shared" si="139"/>
        <v>0</v>
      </c>
      <c r="AW864" s="44">
        <f>SUM(AV$14:AV864)</f>
        <v>0</v>
      </c>
      <c r="AX864" s="11">
        <f t="shared" si="140"/>
        <v>0</v>
      </c>
      <c r="AY864" s="11">
        <f t="shared" si="141"/>
        <v>851</v>
      </c>
      <c r="AZ864" s="11">
        <f t="shared" si="142"/>
        <v>0</v>
      </c>
      <c r="BA864" s="11">
        <v>851</v>
      </c>
      <c r="BB864" s="54" t="s">
        <v>2154</v>
      </c>
      <c r="BC864" s="54">
        <v>2</v>
      </c>
      <c r="BD864" s="54">
        <v>5.0000000000000001E-4</v>
      </c>
      <c r="BE864" s="38">
        <f t="shared" si="137"/>
        <v>0</v>
      </c>
      <c r="BF864" s="68">
        <f t="shared" si="143"/>
        <v>0</v>
      </c>
      <c r="BG864" s="44">
        <f>SUM(BF$14:BF864)</f>
        <v>9</v>
      </c>
      <c r="BH864" s="11">
        <f t="shared" si="144"/>
        <v>0</v>
      </c>
      <c r="BI864" s="11">
        <f t="shared" si="145"/>
        <v>851</v>
      </c>
      <c r="BT864" s="74">
        <v>820</v>
      </c>
      <c r="BU864" s="74" t="s">
        <v>1144</v>
      </c>
      <c r="BV864" s="69" t="s">
        <v>2389</v>
      </c>
    </row>
    <row r="865" spans="1:74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AP865" s="68">
        <f t="shared" si="138"/>
        <v>0</v>
      </c>
      <c r="AQ865" s="68">
        <v>852</v>
      </c>
      <c r="AR865" s="41" t="s">
        <v>1174</v>
      </c>
      <c r="AS865" s="42">
        <v>2</v>
      </c>
      <c r="AT865" s="43">
        <v>5.0000000000000001E-4</v>
      </c>
      <c r="AU865" s="38">
        <f t="shared" si="136"/>
        <v>0</v>
      </c>
      <c r="AV865" s="68">
        <f t="shared" si="139"/>
        <v>0</v>
      </c>
      <c r="AW865" s="44">
        <f>SUM(AV$14:AV865)</f>
        <v>0</v>
      </c>
      <c r="AX865" s="11">
        <f t="shared" si="140"/>
        <v>0</v>
      </c>
      <c r="AY865" s="11">
        <f t="shared" si="141"/>
        <v>852</v>
      </c>
      <c r="AZ865" s="11">
        <f t="shared" si="142"/>
        <v>0</v>
      </c>
      <c r="BA865" s="11">
        <v>852</v>
      </c>
      <c r="BB865" s="54" t="s">
        <v>2155</v>
      </c>
      <c r="BC865" s="54">
        <v>2</v>
      </c>
      <c r="BD865" s="54">
        <v>5.0000000000000001E-4</v>
      </c>
      <c r="BE865" s="38">
        <f t="shared" si="137"/>
        <v>0</v>
      </c>
      <c r="BF865" s="68">
        <f t="shared" si="143"/>
        <v>0</v>
      </c>
      <c r="BG865" s="44">
        <f>SUM(BF$14:BF865)</f>
        <v>9</v>
      </c>
      <c r="BH865" s="11">
        <f t="shared" si="144"/>
        <v>0</v>
      </c>
      <c r="BI865" s="11">
        <f t="shared" si="145"/>
        <v>852</v>
      </c>
      <c r="BT865" s="74">
        <v>821</v>
      </c>
      <c r="BU865" s="74" t="s">
        <v>1145</v>
      </c>
      <c r="BV865" s="69" t="s">
        <v>2389</v>
      </c>
    </row>
    <row r="866" spans="1:74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AP866" s="68">
        <f t="shared" si="138"/>
        <v>0</v>
      </c>
      <c r="AQ866" s="68">
        <v>853</v>
      </c>
      <c r="AR866" s="41" t="s">
        <v>224</v>
      </c>
      <c r="AS866" s="42">
        <v>3</v>
      </c>
      <c r="AT866" s="43">
        <v>8.0000000000000004E-4</v>
      </c>
      <c r="AU866" s="38">
        <f t="shared" si="136"/>
        <v>0</v>
      </c>
      <c r="AV866" s="68">
        <f t="shared" si="139"/>
        <v>0</v>
      </c>
      <c r="AW866" s="44">
        <f>SUM(AV$14:AV866)</f>
        <v>0</v>
      </c>
      <c r="AX866" s="11">
        <f t="shared" si="140"/>
        <v>0</v>
      </c>
      <c r="AY866" s="11">
        <f t="shared" si="141"/>
        <v>853</v>
      </c>
      <c r="AZ866" s="11">
        <f t="shared" si="142"/>
        <v>0</v>
      </c>
      <c r="BA866" s="11">
        <v>853</v>
      </c>
      <c r="BB866" s="54" t="s">
        <v>224</v>
      </c>
      <c r="BC866" s="54">
        <v>3</v>
      </c>
      <c r="BD866" s="54">
        <v>8.0000000000000004E-4</v>
      </c>
      <c r="BE866" s="38">
        <f t="shared" si="137"/>
        <v>0</v>
      </c>
      <c r="BF866" s="68">
        <f t="shared" si="143"/>
        <v>0</v>
      </c>
      <c r="BG866" s="44">
        <f>SUM(BF$14:BF866)</f>
        <v>9</v>
      </c>
      <c r="BH866" s="11">
        <f t="shared" si="144"/>
        <v>0</v>
      </c>
      <c r="BI866" s="11">
        <f t="shared" si="145"/>
        <v>853</v>
      </c>
      <c r="BT866" s="74">
        <v>822</v>
      </c>
      <c r="BU866" s="74" t="s">
        <v>1146</v>
      </c>
      <c r="BV866" s="69" t="s">
        <v>2389</v>
      </c>
    </row>
    <row r="867" spans="1:74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AP867" s="68">
        <f t="shared" si="138"/>
        <v>0</v>
      </c>
      <c r="AQ867" s="68">
        <v>854</v>
      </c>
      <c r="AR867" s="41" t="s">
        <v>310</v>
      </c>
      <c r="AS867" s="42">
        <v>3</v>
      </c>
      <c r="AT867" s="43">
        <v>8.0000000000000004E-4</v>
      </c>
      <c r="AU867" s="38">
        <f t="shared" si="136"/>
        <v>0</v>
      </c>
      <c r="AV867" s="68">
        <f t="shared" si="139"/>
        <v>0</v>
      </c>
      <c r="AW867" s="44">
        <f>SUM(AV$14:AV867)</f>
        <v>0</v>
      </c>
      <c r="AX867" s="11">
        <f t="shared" si="140"/>
        <v>0</v>
      </c>
      <c r="AY867" s="11">
        <f t="shared" si="141"/>
        <v>854</v>
      </c>
      <c r="AZ867" s="11">
        <f t="shared" si="142"/>
        <v>0</v>
      </c>
      <c r="BA867" s="11">
        <v>854</v>
      </c>
      <c r="BB867" s="54" t="s">
        <v>2156</v>
      </c>
      <c r="BC867" s="54">
        <v>3</v>
      </c>
      <c r="BD867" s="54">
        <v>8.0000000000000004E-4</v>
      </c>
      <c r="BE867" s="38">
        <f t="shared" si="137"/>
        <v>0</v>
      </c>
      <c r="BF867" s="68">
        <f t="shared" si="143"/>
        <v>0</v>
      </c>
      <c r="BG867" s="44">
        <f>SUM(BF$14:BF867)</f>
        <v>9</v>
      </c>
      <c r="BH867" s="11">
        <f t="shared" si="144"/>
        <v>0</v>
      </c>
      <c r="BI867" s="11">
        <f t="shared" si="145"/>
        <v>854</v>
      </c>
      <c r="BT867" s="74">
        <v>823</v>
      </c>
      <c r="BU867" s="74" t="s">
        <v>1147</v>
      </c>
      <c r="BV867" s="69" t="s">
        <v>2389</v>
      </c>
    </row>
    <row r="868" spans="1:74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AP868" s="68">
        <f t="shared" si="138"/>
        <v>0</v>
      </c>
      <c r="AQ868" s="68">
        <v>855</v>
      </c>
      <c r="AR868" s="41" t="s">
        <v>1175</v>
      </c>
      <c r="AS868" s="42">
        <v>3</v>
      </c>
      <c r="AT868" s="43">
        <v>8.0000000000000004E-4</v>
      </c>
      <c r="AU868" s="38">
        <f t="shared" si="136"/>
        <v>0</v>
      </c>
      <c r="AV868" s="68">
        <f t="shared" si="139"/>
        <v>0</v>
      </c>
      <c r="AW868" s="44">
        <f>SUM(AV$14:AV868)</f>
        <v>0</v>
      </c>
      <c r="AX868" s="11">
        <f t="shared" si="140"/>
        <v>0</v>
      </c>
      <c r="AY868" s="11">
        <f t="shared" si="141"/>
        <v>855</v>
      </c>
      <c r="AZ868" s="11">
        <f t="shared" si="142"/>
        <v>0</v>
      </c>
      <c r="BA868" s="11">
        <v>855</v>
      </c>
      <c r="BB868" s="54" t="s">
        <v>2157</v>
      </c>
      <c r="BC868" s="54">
        <v>3</v>
      </c>
      <c r="BD868" s="54">
        <v>8.0000000000000004E-4</v>
      </c>
      <c r="BE868" s="38">
        <f t="shared" si="137"/>
        <v>0</v>
      </c>
      <c r="BF868" s="68">
        <f t="shared" si="143"/>
        <v>0</v>
      </c>
      <c r="BG868" s="44">
        <f>SUM(BF$14:BF868)</f>
        <v>9</v>
      </c>
      <c r="BH868" s="11">
        <f t="shared" si="144"/>
        <v>0</v>
      </c>
      <c r="BI868" s="11">
        <f t="shared" si="145"/>
        <v>855</v>
      </c>
      <c r="BT868" s="74">
        <v>824</v>
      </c>
      <c r="BU868" s="74" t="s">
        <v>1148</v>
      </c>
      <c r="BV868" s="69" t="s">
        <v>2389</v>
      </c>
    </row>
    <row r="869" spans="1:74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AP869" s="68">
        <f t="shared" si="138"/>
        <v>0</v>
      </c>
      <c r="AQ869" s="68">
        <v>856</v>
      </c>
      <c r="AR869" s="41" t="s">
        <v>1176</v>
      </c>
      <c r="AS869" s="42">
        <v>3</v>
      </c>
      <c r="AT869" s="43">
        <v>8.0000000000000004E-4</v>
      </c>
      <c r="AU869" s="38">
        <f t="shared" si="136"/>
        <v>0</v>
      </c>
      <c r="AV869" s="68">
        <f t="shared" si="139"/>
        <v>0</v>
      </c>
      <c r="AW869" s="44">
        <f>SUM(AV$14:AV869)</f>
        <v>0</v>
      </c>
      <c r="AX869" s="11">
        <f t="shared" si="140"/>
        <v>0</v>
      </c>
      <c r="AY869" s="11">
        <f t="shared" si="141"/>
        <v>856</v>
      </c>
      <c r="AZ869" s="11">
        <f t="shared" si="142"/>
        <v>0</v>
      </c>
      <c r="BA869" s="11">
        <v>856</v>
      </c>
      <c r="BB869" s="54" t="s">
        <v>2158</v>
      </c>
      <c r="BC869" s="54">
        <v>3</v>
      </c>
      <c r="BD869" s="54">
        <v>8.0000000000000004E-4</v>
      </c>
      <c r="BE869" s="38">
        <f t="shared" si="137"/>
        <v>0</v>
      </c>
      <c r="BF869" s="68">
        <f t="shared" si="143"/>
        <v>0</v>
      </c>
      <c r="BG869" s="44">
        <f>SUM(BF$14:BF869)</f>
        <v>9</v>
      </c>
      <c r="BH869" s="11">
        <f t="shared" si="144"/>
        <v>0</v>
      </c>
      <c r="BI869" s="11">
        <f t="shared" si="145"/>
        <v>856</v>
      </c>
      <c r="BT869" s="74">
        <v>825</v>
      </c>
      <c r="BU869" s="74" t="s">
        <v>1149</v>
      </c>
      <c r="BV869" s="69" t="s">
        <v>2389</v>
      </c>
    </row>
    <row r="870" spans="1:74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AP870" s="68">
        <f t="shared" si="138"/>
        <v>0</v>
      </c>
      <c r="AQ870" s="68">
        <v>857</v>
      </c>
      <c r="AR870" s="41" t="s">
        <v>1177</v>
      </c>
      <c r="AS870" s="42">
        <v>3</v>
      </c>
      <c r="AT870" s="43">
        <v>8.0000000000000004E-4</v>
      </c>
      <c r="AU870" s="38">
        <f t="shared" si="136"/>
        <v>0</v>
      </c>
      <c r="AV870" s="68">
        <f t="shared" si="139"/>
        <v>0</v>
      </c>
      <c r="AW870" s="44">
        <f>SUM(AV$14:AV870)</f>
        <v>0</v>
      </c>
      <c r="AX870" s="11">
        <f t="shared" si="140"/>
        <v>0</v>
      </c>
      <c r="AY870" s="11">
        <f t="shared" si="141"/>
        <v>857</v>
      </c>
      <c r="AZ870" s="11">
        <f t="shared" si="142"/>
        <v>0</v>
      </c>
      <c r="BA870" s="11">
        <v>857</v>
      </c>
      <c r="BB870" s="54" t="s">
        <v>2159</v>
      </c>
      <c r="BC870" s="54">
        <v>3</v>
      </c>
      <c r="BD870" s="54">
        <v>8.0000000000000004E-4</v>
      </c>
      <c r="BE870" s="38">
        <f t="shared" si="137"/>
        <v>0</v>
      </c>
      <c r="BF870" s="68">
        <f t="shared" si="143"/>
        <v>0</v>
      </c>
      <c r="BG870" s="44">
        <f>SUM(BF$14:BF870)</f>
        <v>9</v>
      </c>
      <c r="BH870" s="11">
        <f t="shared" si="144"/>
        <v>0</v>
      </c>
      <c r="BI870" s="11">
        <f t="shared" si="145"/>
        <v>857</v>
      </c>
      <c r="BT870" s="74">
        <v>826</v>
      </c>
      <c r="BU870" s="74" t="s">
        <v>1150</v>
      </c>
      <c r="BV870" s="69" t="s">
        <v>2389</v>
      </c>
    </row>
    <row r="871" spans="1:74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AP871" s="68">
        <f t="shared" si="138"/>
        <v>0</v>
      </c>
      <c r="AQ871" s="68">
        <v>858</v>
      </c>
      <c r="AR871" s="41" t="s">
        <v>1178</v>
      </c>
      <c r="AS871" s="42">
        <v>2</v>
      </c>
      <c r="AT871" s="43">
        <v>5.0000000000000001E-4</v>
      </c>
      <c r="AU871" s="38">
        <f t="shared" si="136"/>
        <v>0</v>
      </c>
      <c r="AV871" s="68">
        <f t="shared" si="139"/>
        <v>0</v>
      </c>
      <c r="AW871" s="44">
        <f>SUM(AV$14:AV871)</f>
        <v>0</v>
      </c>
      <c r="AX871" s="11">
        <f t="shared" si="140"/>
        <v>0</v>
      </c>
      <c r="AY871" s="11">
        <f t="shared" si="141"/>
        <v>858</v>
      </c>
      <c r="AZ871" s="11">
        <f t="shared" si="142"/>
        <v>0</v>
      </c>
      <c r="BA871" s="11">
        <v>858</v>
      </c>
      <c r="BB871" s="54" t="s">
        <v>2160</v>
      </c>
      <c r="BC871" s="54">
        <v>2</v>
      </c>
      <c r="BD871" s="54">
        <v>5.0000000000000001E-4</v>
      </c>
      <c r="BE871" s="38">
        <f t="shared" si="137"/>
        <v>0</v>
      </c>
      <c r="BF871" s="68">
        <f t="shared" si="143"/>
        <v>0</v>
      </c>
      <c r="BG871" s="44">
        <f>SUM(BF$14:BF871)</f>
        <v>9</v>
      </c>
      <c r="BH871" s="11">
        <f t="shared" si="144"/>
        <v>0</v>
      </c>
      <c r="BI871" s="11">
        <f t="shared" si="145"/>
        <v>858</v>
      </c>
      <c r="BT871" s="74">
        <v>827</v>
      </c>
      <c r="BU871" s="74" t="s">
        <v>1151</v>
      </c>
      <c r="BV871" s="69" t="s">
        <v>2389</v>
      </c>
    </row>
    <row r="872" spans="1:74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AP872" s="68">
        <f t="shared" si="138"/>
        <v>0</v>
      </c>
      <c r="AQ872" s="68">
        <v>859</v>
      </c>
      <c r="AR872" s="41" t="s">
        <v>1179</v>
      </c>
      <c r="AS872" s="42">
        <v>2</v>
      </c>
      <c r="AT872" s="43">
        <v>5.0000000000000001E-4</v>
      </c>
      <c r="AU872" s="38">
        <f t="shared" si="136"/>
        <v>0</v>
      </c>
      <c r="AV872" s="68">
        <f t="shared" si="139"/>
        <v>0</v>
      </c>
      <c r="AW872" s="44">
        <f>SUM(AV$14:AV872)</f>
        <v>0</v>
      </c>
      <c r="AX872" s="11">
        <f t="shared" si="140"/>
        <v>0</v>
      </c>
      <c r="AY872" s="11">
        <f t="shared" si="141"/>
        <v>859</v>
      </c>
      <c r="AZ872" s="11">
        <f t="shared" si="142"/>
        <v>0</v>
      </c>
      <c r="BA872" s="11">
        <v>859</v>
      </c>
      <c r="BB872" s="54" t="s">
        <v>2161</v>
      </c>
      <c r="BC872" s="54">
        <v>2</v>
      </c>
      <c r="BD872" s="54">
        <v>5.0000000000000001E-4</v>
      </c>
      <c r="BE872" s="38">
        <f t="shared" si="137"/>
        <v>0</v>
      </c>
      <c r="BF872" s="68">
        <f t="shared" si="143"/>
        <v>0</v>
      </c>
      <c r="BG872" s="44">
        <f>SUM(BF$14:BF872)</f>
        <v>9</v>
      </c>
      <c r="BH872" s="11">
        <f t="shared" si="144"/>
        <v>0</v>
      </c>
      <c r="BI872" s="11">
        <f t="shared" si="145"/>
        <v>859</v>
      </c>
      <c r="BT872" s="74">
        <v>828</v>
      </c>
      <c r="BU872" s="74" t="s">
        <v>1152</v>
      </c>
      <c r="BV872" s="69" t="s">
        <v>2389</v>
      </c>
    </row>
    <row r="873" spans="1:74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AP873" s="68">
        <f t="shared" si="138"/>
        <v>0</v>
      </c>
      <c r="AQ873" s="68">
        <v>860</v>
      </c>
      <c r="AR873" s="41" t="s">
        <v>1180</v>
      </c>
      <c r="AS873" s="42">
        <v>2</v>
      </c>
      <c r="AT873" s="43">
        <v>5.0000000000000001E-4</v>
      </c>
      <c r="AU873" s="38">
        <f t="shared" si="136"/>
        <v>0</v>
      </c>
      <c r="AV873" s="68">
        <f t="shared" si="139"/>
        <v>0</v>
      </c>
      <c r="AW873" s="44">
        <f>SUM(AV$14:AV873)</f>
        <v>0</v>
      </c>
      <c r="AX873" s="11">
        <f t="shared" si="140"/>
        <v>0</v>
      </c>
      <c r="AY873" s="11">
        <f t="shared" si="141"/>
        <v>860</v>
      </c>
      <c r="AZ873" s="11">
        <f t="shared" si="142"/>
        <v>0</v>
      </c>
      <c r="BA873" s="11">
        <v>860</v>
      </c>
      <c r="BB873" s="54" t="s">
        <v>2162</v>
      </c>
      <c r="BC873" s="54">
        <v>2</v>
      </c>
      <c r="BD873" s="54">
        <v>5.0000000000000001E-4</v>
      </c>
      <c r="BE873" s="38">
        <f t="shared" si="137"/>
        <v>0</v>
      </c>
      <c r="BF873" s="68">
        <f t="shared" si="143"/>
        <v>0</v>
      </c>
      <c r="BG873" s="44">
        <f>SUM(BF$14:BF873)</f>
        <v>9</v>
      </c>
      <c r="BH873" s="11">
        <f t="shared" si="144"/>
        <v>0</v>
      </c>
      <c r="BI873" s="11">
        <f t="shared" si="145"/>
        <v>860</v>
      </c>
      <c r="BT873" s="74">
        <v>829</v>
      </c>
      <c r="BU873" s="74" t="s">
        <v>1153</v>
      </c>
      <c r="BV873" s="69" t="s">
        <v>2389</v>
      </c>
    </row>
    <row r="874" spans="1: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AP874" s="68">
        <f t="shared" si="138"/>
        <v>0</v>
      </c>
      <c r="AQ874" s="68">
        <v>861</v>
      </c>
      <c r="AR874" s="41" t="s">
        <v>1181</v>
      </c>
      <c r="AS874" s="42">
        <v>5</v>
      </c>
      <c r="AT874" s="43">
        <v>1.6000000000000001E-3</v>
      </c>
      <c r="AU874" s="38">
        <f t="shared" si="136"/>
        <v>0</v>
      </c>
      <c r="AV874" s="68">
        <f t="shared" si="139"/>
        <v>0</v>
      </c>
      <c r="AW874" s="44">
        <f>SUM(AV$14:AV874)</f>
        <v>0</v>
      </c>
      <c r="AX874" s="11">
        <f t="shared" si="140"/>
        <v>0</v>
      </c>
      <c r="AY874" s="11">
        <f t="shared" si="141"/>
        <v>861</v>
      </c>
      <c r="AZ874" s="11">
        <f t="shared" si="142"/>
        <v>0</v>
      </c>
      <c r="BA874" s="11">
        <v>861</v>
      </c>
      <c r="BB874" s="54" t="s">
        <v>2163</v>
      </c>
      <c r="BC874" s="54">
        <v>5</v>
      </c>
      <c r="BD874" s="54">
        <v>1.6000000000000001E-3</v>
      </c>
      <c r="BE874" s="38">
        <f t="shared" si="137"/>
        <v>0</v>
      </c>
      <c r="BF874" s="68">
        <f t="shared" si="143"/>
        <v>0</v>
      </c>
      <c r="BG874" s="44">
        <f>SUM(BF$14:BF874)</f>
        <v>9</v>
      </c>
      <c r="BH874" s="11">
        <f t="shared" si="144"/>
        <v>0</v>
      </c>
      <c r="BI874" s="11">
        <f t="shared" si="145"/>
        <v>861</v>
      </c>
      <c r="BT874" s="74">
        <v>830</v>
      </c>
      <c r="BU874" s="74" t="s">
        <v>1154</v>
      </c>
      <c r="BV874" s="69" t="s">
        <v>2389</v>
      </c>
    </row>
    <row r="875" spans="1:74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AP875" s="68">
        <f t="shared" si="138"/>
        <v>0</v>
      </c>
      <c r="AQ875" s="68">
        <v>862</v>
      </c>
      <c r="AR875" s="41" t="s">
        <v>311</v>
      </c>
      <c r="AS875" s="42">
        <v>2</v>
      </c>
      <c r="AT875" s="43">
        <v>5.0000000000000001E-4</v>
      </c>
      <c r="AU875" s="38">
        <f t="shared" si="136"/>
        <v>0</v>
      </c>
      <c r="AV875" s="68">
        <f t="shared" si="139"/>
        <v>0</v>
      </c>
      <c r="AW875" s="44">
        <f>SUM(AV$14:AV875)</f>
        <v>0</v>
      </c>
      <c r="AX875" s="11">
        <f t="shared" si="140"/>
        <v>0</v>
      </c>
      <c r="AY875" s="11">
        <f t="shared" si="141"/>
        <v>862</v>
      </c>
      <c r="AZ875" s="11">
        <f t="shared" si="142"/>
        <v>0</v>
      </c>
      <c r="BA875" s="11">
        <v>862</v>
      </c>
      <c r="BB875" s="54" t="s">
        <v>2164</v>
      </c>
      <c r="BC875" s="54">
        <v>2</v>
      </c>
      <c r="BD875" s="54">
        <v>5.0000000000000001E-4</v>
      </c>
      <c r="BE875" s="38">
        <f t="shared" si="137"/>
        <v>0</v>
      </c>
      <c r="BF875" s="68">
        <f t="shared" si="143"/>
        <v>0</v>
      </c>
      <c r="BG875" s="44">
        <f>SUM(BF$14:BF875)</f>
        <v>9</v>
      </c>
      <c r="BH875" s="11">
        <f t="shared" si="144"/>
        <v>0</v>
      </c>
      <c r="BI875" s="11">
        <f t="shared" si="145"/>
        <v>862</v>
      </c>
      <c r="BT875" s="74">
        <v>831</v>
      </c>
      <c r="BU875" s="74" t="s">
        <v>1155</v>
      </c>
      <c r="BV875" s="69" t="s">
        <v>2389</v>
      </c>
    </row>
    <row r="876" spans="1:74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AP876" s="68">
        <f t="shared" si="138"/>
        <v>0</v>
      </c>
      <c r="AQ876" s="68">
        <v>863</v>
      </c>
      <c r="AR876" s="41" t="s">
        <v>1182</v>
      </c>
      <c r="AS876" s="42">
        <v>3</v>
      </c>
      <c r="AT876" s="43">
        <v>8.0000000000000004E-4</v>
      </c>
      <c r="AU876" s="38">
        <f t="shared" si="136"/>
        <v>0</v>
      </c>
      <c r="AV876" s="68">
        <f t="shared" si="139"/>
        <v>0</v>
      </c>
      <c r="AW876" s="44">
        <f>SUM(AV$14:AV876)</f>
        <v>0</v>
      </c>
      <c r="AX876" s="11">
        <f t="shared" si="140"/>
        <v>0</v>
      </c>
      <c r="AY876" s="11">
        <f t="shared" si="141"/>
        <v>863</v>
      </c>
      <c r="AZ876" s="11">
        <f t="shared" si="142"/>
        <v>0</v>
      </c>
      <c r="BA876" s="11">
        <v>863</v>
      </c>
      <c r="BB876" s="54" t="s">
        <v>2165</v>
      </c>
      <c r="BC876" s="54">
        <v>3</v>
      </c>
      <c r="BD876" s="54">
        <v>8.0000000000000004E-4</v>
      </c>
      <c r="BE876" s="38">
        <f t="shared" si="137"/>
        <v>0</v>
      </c>
      <c r="BF876" s="68">
        <f t="shared" si="143"/>
        <v>0</v>
      </c>
      <c r="BG876" s="44">
        <f>SUM(BF$14:BF876)</f>
        <v>9</v>
      </c>
      <c r="BH876" s="11">
        <f t="shared" si="144"/>
        <v>0</v>
      </c>
      <c r="BI876" s="11">
        <f t="shared" si="145"/>
        <v>863</v>
      </c>
      <c r="BT876" s="74">
        <v>832</v>
      </c>
      <c r="BU876" s="74" t="s">
        <v>1156</v>
      </c>
      <c r="BV876" s="69" t="s">
        <v>2389</v>
      </c>
    </row>
    <row r="877" spans="1:74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AP877" s="68">
        <f t="shared" si="138"/>
        <v>0</v>
      </c>
      <c r="AQ877" s="68">
        <v>864</v>
      </c>
      <c r="AR877" s="41" t="s">
        <v>1183</v>
      </c>
      <c r="AS877" s="42">
        <v>3</v>
      </c>
      <c r="AT877" s="43">
        <v>8.0000000000000004E-4</v>
      </c>
      <c r="AU877" s="38">
        <f t="shared" si="136"/>
        <v>0</v>
      </c>
      <c r="AV877" s="68">
        <f t="shared" si="139"/>
        <v>0</v>
      </c>
      <c r="AW877" s="44">
        <f>SUM(AV$14:AV877)</f>
        <v>0</v>
      </c>
      <c r="AX877" s="11">
        <f t="shared" si="140"/>
        <v>0</v>
      </c>
      <c r="AY877" s="11">
        <f t="shared" si="141"/>
        <v>864</v>
      </c>
      <c r="AZ877" s="11">
        <f t="shared" si="142"/>
        <v>0</v>
      </c>
      <c r="BA877" s="11">
        <v>864</v>
      </c>
      <c r="BB877" s="54" t="s">
        <v>2166</v>
      </c>
      <c r="BC877" s="54">
        <v>3</v>
      </c>
      <c r="BD877" s="54">
        <v>8.0000000000000004E-4</v>
      </c>
      <c r="BE877" s="38">
        <f t="shared" si="137"/>
        <v>0</v>
      </c>
      <c r="BF877" s="68">
        <f t="shared" si="143"/>
        <v>0</v>
      </c>
      <c r="BG877" s="44">
        <f>SUM(BF$14:BF877)</f>
        <v>9</v>
      </c>
      <c r="BH877" s="11">
        <f t="shared" si="144"/>
        <v>0</v>
      </c>
      <c r="BI877" s="11">
        <f t="shared" si="145"/>
        <v>864</v>
      </c>
      <c r="BT877" s="74">
        <v>833</v>
      </c>
      <c r="BU877" s="74" t="s">
        <v>1157</v>
      </c>
      <c r="BV877" s="69" t="s">
        <v>2389</v>
      </c>
    </row>
    <row r="878" spans="1:74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AP878" s="68">
        <f t="shared" si="138"/>
        <v>0</v>
      </c>
      <c r="AQ878" s="68">
        <v>865</v>
      </c>
      <c r="AR878" s="41" t="s">
        <v>1184</v>
      </c>
      <c r="AS878" s="42">
        <v>3</v>
      </c>
      <c r="AT878" s="43">
        <v>8.0000000000000004E-4</v>
      </c>
      <c r="AU878" s="38">
        <f t="shared" si="136"/>
        <v>0</v>
      </c>
      <c r="AV878" s="68">
        <f t="shared" si="139"/>
        <v>0</v>
      </c>
      <c r="AW878" s="44">
        <f>SUM(AV$14:AV878)</f>
        <v>0</v>
      </c>
      <c r="AX878" s="11">
        <f t="shared" si="140"/>
        <v>0</v>
      </c>
      <c r="AY878" s="11">
        <f t="shared" si="141"/>
        <v>865</v>
      </c>
      <c r="AZ878" s="11">
        <f t="shared" si="142"/>
        <v>0</v>
      </c>
      <c r="BA878" s="11">
        <v>865</v>
      </c>
      <c r="BB878" s="54" t="s">
        <v>2167</v>
      </c>
      <c r="BC878" s="54">
        <v>3</v>
      </c>
      <c r="BD878" s="54">
        <v>8.0000000000000004E-4</v>
      </c>
      <c r="BE878" s="38">
        <f t="shared" si="137"/>
        <v>0</v>
      </c>
      <c r="BF878" s="68">
        <f t="shared" si="143"/>
        <v>0</v>
      </c>
      <c r="BG878" s="44">
        <f>SUM(BF$14:BF878)</f>
        <v>9</v>
      </c>
      <c r="BH878" s="11">
        <f t="shared" si="144"/>
        <v>0</v>
      </c>
      <c r="BI878" s="11">
        <f t="shared" si="145"/>
        <v>865</v>
      </c>
      <c r="BT878" s="74">
        <v>834</v>
      </c>
      <c r="BU878" s="74" t="s">
        <v>1158</v>
      </c>
      <c r="BV878" s="69" t="s">
        <v>2389</v>
      </c>
    </row>
    <row r="879" spans="1:74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AP879" s="68">
        <f t="shared" si="138"/>
        <v>0</v>
      </c>
      <c r="AQ879" s="68">
        <v>866</v>
      </c>
      <c r="AR879" s="41" t="s">
        <v>1185</v>
      </c>
      <c r="AS879" s="42">
        <v>2</v>
      </c>
      <c r="AT879" s="43">
        <v>5.0000000000000001E-4</v>
      </c>
      <c r="AU879" s="38">
        <f t="shared" si="136"/>
        <v>0</v>
      </c>
      <c r="AV879" s="68">
        <f t="shared" si="139"/>
        <v>0</v>
      </c>
      <c r="AW879" s="44">
        <f>SUM(AV$14:AV879)</f>
        <v>0</v>
      </c>
      <c r="AX879" s="11">
        <f t="shared" si="140"/>
        <v>0</v>
      </c>
      <c r="AY879" s="11">
        <f t="shared" si="141"/>
        <v>866</v>
      </c>
      <c r="AZ879" s="11">
        <f t="shared" si="142"/>
        <v>0</v>
      </c>
      <c r="BA879" s="11">
        <v>866</v>
      </c>
      <c r="BB879" s="54" t="s">
        <v>2168</v>
      </c>
      <c r="BC879" s="54">
        <v>2</v>
      </c>
      <c r="BD879" s="54">
        <v>5.0000000000000001E-4</v>
      </c>
      <c r="BE879" s="38">
        <f t="shared" si="137"/>
        <v>0</v>
      </c>
      <c r="BF879" s="68">
        <f t="shared" si="143"/>
        <v>0</v>
      </c>
      <c r="BG879" s="44">
        <f>SUM(BF$14:BF879)</f>
        <v>9</v>
      </c>
      <c r="BH879" s="11">
        <f t="shared" si="144"/>
        <v>0</v>
      </c>
      <c r="BI879" s="11">
        <f t="shared" si="145"/>
        <v>866</v>
      </c>
      <c r="BT879" s="74">
        <v>835</v>
      </c>
      <c r="BU879" s="74" t="s">
        <v>1159</v>
      </c>
      <c r="BV879" s="69" t="s">
        <v>2389</v>
      </c>
    </row>
    <row r="880" spans="1:74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AP880" s="68">
        <f t="shared" si="138"/>
        <v>0</v>
      </c>
      <c r="AQ880" s="68">
        <v>867</v>
      </c>
      <c r="AR880" s="41" t="s">
        <v>1186</v>
      </c>
      <c r="AS880" s="42">
        <v>2</v>
      </c>
      <c r="AT880" s="43">
        <v>5.0000000000000001E-4</v>
      </c>
      <c r="AU880" s="38">
        <f t="shared" si="136"/>
        <v>0</v>
      </c>
      <c r="AV880" s="68">
        <f t="shared" si="139"/>
        <v>0</v>
      </c>
      <c r="AW880" s="44">
        <f>SUM(AV$14:AV880)</f>
        <v>0</v>
      </c>
      <c r="AX880" s="11">
        <f t="shared" si="140"/>
        <v>0</v>
      </c>
      <c r="AY880" s="11">
        <f t="shared" si="141"/>
        <v>867</v>
      </c>
      <c r="AZ880" s="11">
        <f t="shared" si="142"/>
        <v>0</v>
      </c>
      <c r="BA880" s="11">
        <v>867</v>
      </c>
      <c r="BB880" s="54" t="s">
        <v>2169</v>
      </c>
      <c r="BC880" s="54">
        <v>2</v>
      </c>
      <c r="BD880" s="54">
        <v>5.0000000000000001E-4</v>
      </c>
      <c r="BE880" s="38">
        <f t="shared" si="137"/>
        <v>0</v>
      </c>
      <c r="BF880" s="68">
        <f t="shared" si="143"/>
        <v>0</v>
      </c>
      <c r="BG880" s="44">
        <f>SUM(BF$14:BF880)</f>
        <v>9</v>
      </c>
      <c r="BH880" s="11">
        <f t="shared" si="144"/>
        <v>0</v>
      </c>
      <c r="BI880" s="11">
        <f t="shared" si="145"/>
        <v>867</v>
      </c>
      <c r="BT880" s="74">
        <v>836</v>
      </c>
      <c r="BU880" s="74" t="s">
        <v>1160</v>
      </c>
      <c r="BV880" s="69" t="s">
        <v>2389</v>
      </c>
    </row>
    <row r="881" spans="1:74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AP881" s="68">
        <f t="shared" si="138"/>
        <v>0</v>
      </c>
      <c r="AQ881" s="68">
        <v>868</v>
      </c>
      <c r="AR881" s="41" t="s">
        <v>1187</v>
      </c>
      <c r="AS881" s="42">
        <v>2</v>
      </c>
      <c r="AT881" s="43">
        <v>5.0000000000000001E-4</v>
      </c>
      <c r="AU881" s="38">
        <f t="shared" si="136"/>
        <v>0</v>
      </c>
      <c r="AV881" s="68">
        <f t="shared" si="139"/>
        <v>0</v>
      </c>
      <c r="AW881" s="44">
        <f>SUM(AV$14:AV881)</f>
        <v>0</v>
      </c>
      <c r="AX881" s="11">
        <f t="shared" si="140"/>
        <v>0</v>
      </c>
      <c r="AY881" s="11">
        <f t="shared" si="141"/>
        <v>868</v>
      </c>
      <c r="AZ881" s="11">
        <f t="shared" si="142"/>
        <v>0</v>
      </c>
      <c r="BA881" s="11">
        <v>868</v>
      </c>
      <c r="BB881" s="54" t="s">
        <v>2170</v>
      </c>
      <c r="BC881" s="54">
        <v>2</v>
      </c>
      <c r="BD881" s="54">
        <v>5.0000000000000001E-4</v>
      </c>
      <c r="BE881" s="38">
        <f t="shared" si="137"/>
        <v>0</v>
      </c>
      <c r="BF881" s="68">
        <f t="shared" si="143"/>
        <v>0</v>
      </c>
      <c r="BG881" s="44">
        <f>SUM(BF$14:BF881)</f>
        <v>9</v>
      </c>
      <c r="BH881" s="11">
        <f t="shared" si="144"/>
        <v>0</v>
      </c>
      <c r="BI881" s="11">
        <f t="shared" si="145"/>
        <v>868</v>
      </c>
      <c r="BT881" s="74">
        <v>837</v>
      </c>
      <c r="BU881" s="74" t="s">
        <v>1161</v>
      </c>
      <c r="BV881" s="69" t="s">
        <v>2389</v>
      </c>
    </row>
    <row r="882" spans="1:74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AP882" s="68">
        <f t="shared" si="138"/>
        <v>0</v>
      </c>
      <c r="AQ882" s="68">
        <v>869</v>
      </c>
      <c r="AR882" s="41" t="s">
        <v>1188</v>
      </c>
      <c r="AS882" s="42">
        <v>3</v>
      </c>
      <c r="AT882" s="43">
        <v>8.0000000000000004E-4</v>
      </c>
      <c r="AU882" s="38">
        <f t="shared" si="136"/>
        <v>0</v>
      </c>
      <c r="AV882" s="68">
        <f t="shared" si="139"/>
        <v>0</v>
      </c>
      <c r="AW882" s="44">
        <f>SUM(AV$14:AV882)</f>
        <v>0</v>
      </c>
      <c r="AX882" s="11">
        <f t="shared" si="140"/>
        <v>0</v>
      </c>
      <c r="AY882" s="11">
        <f t="shared" si="141"/>
        <v>869</v>
      </c>
      <c r="AZ882" s="11">
        <f t="shared" si="142"/>
        <v>0</v>
      </c>
      <c r="BA882" s="11">
        <v>869</v>
      </c>
      <c r="BB882" s="54" t="s">
        <v>2171</v>
      </c>
      <c r="BC882" s="54">
        <v>3</v>
      </c>
      <c r="BD882" s="54">
        <v>8.0000000000000004E-4</v>
      </c>
      <c r="BE882" s="38">
        <f t="shared" si="137"/>
        <v>0</v>
      </c>
      <c r="BF882" s="68">
        <f t="shared" si="143"/>
        <v>0</v>
      </c>
      <c r="BG882" s="44">
        <f>SUM(BF$14:BF882)</f>
        <v>9</v>
      </c>
      <c r="BH882" s="11">
        <f t="shared" si="144"/>
        <v>0</v>
      </c>
      <c r="BI882" s="11">
        <f t="shared" si="145"/>
        <v>869</v>
      </c>
      <c r="BT882" s="74">
        <v>838</v>
      </c>
      <c r="BU882" s="74" t="s">
        <v>1162</v>
      </c>
      <c r="BV882" s="69" t="s">
        <v>2389</v>
      </c>
    </row>
    <row r="883" spans="1:74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AP883" s="68">
        <f t="shared" si="138"/>
        <v>0</v>
      </c>
      <c r="AQ883" s="68">
        <v>870</v>
      </c>
      <c r="AR883" s="41" t="s">
        <v>1189</v>
      </c>
      <c r="AS883" s="42">
        <v>3</v>
      </c>
      <c r="AT883" s="43">
        <v>8.0000000000000004E-4</v>
      </c>
      <c r="AU883" s="38">
        <f t="shared" si="136"/>
        <v>0</v>
      </c>
      <c r="AV883" s="68">
        <f t="shared" si="139"/>
        <v>0</v>
      </c>
      <c r="AW883" s="44">
        <f>SUM(AV$14:AV883)</f>
        <v>0</v>
      </c>
      <c r="AX883" s="11">
        <f t="shared" si="140"/>
        <v>0</v>
      </c>
      <c r="AY883" s="11">
        <f t="shared" si="141"/>
        <v>870</v>
      </c>
      <c r="AZ883" s="11">
        <f t="shared" si="142"/>
        <v>0</v>
      </c>
      <c r="BA883" s="11">
        <v>870</v>
      </c>
      <c r="BB883" s="54" t="s">
        <v>2172</v>
      </c>
      <c r="BC883" s="54">
        <v>3</v>
      </c>
      <c r="BD883" s="54">
        <v>8.0000000000000004E-4</v>
      </c>
      <c r="BE883" s="38">
        <f t="shared" si="137"/>
        <v>0</v>
      </c>
      <c r="BF883" s="68">
        <f t="shared" si="143"/>
        <v>0</v>
      </c>
      <c r="BG883" s="44">
        <f>SUM(BF$14:BF883)</f>
        <v>9</v>
      </c>
      <c r="BH883" s="11">
        <f t="shared" si="144"/>
        <v>0</v>
      </c>
      <c r="BI883" s="11">
        <f t="shared" si="145"/>
        <v>870</v>
      </c>
      <c r="BT883" s="74">
        <v>839</v>
      </c>
      <c r="BU883" s="74" t="s">
        <v>1163</v>
      </c>
      <c r="BV883" s="69" t="s">
        <v>2389</v>
      </c>
    </row>
    <row r="884" spans="1:7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AP884" s="68">
        <f t="shared" si="138"/>
        <v>0</v>
      </c>
      <c r="AQ884" s="68">
        <v>871</v>
      </c>
      <c r="AR884" s="41" t="s">
        <v>1190</v>
      </c>
      <c r="AS884" s="42">
        <v>3</v>
      </c>
      <c r="AT884" s="43">
        <v>8.0000000000000004E-4</v>
      </c>
      <c r="AU884" s="38">
        <f t="shared" si="136"/>
        <v>0</v>
      </c>
      <c r="AV884" s="68">
        <f t="shared" si="139"/>
        <v>0</v>
      </c>
      <c r="AW884" s="44">
        <f>SUM(AV$14:AV884)</f>
        <v>0</v>
      </c>
      <c r="AX884" s="11">
        <f t="shared" si="140"/>
        <v>0</v>
      </c>
      <c r="AY884" s="11">
        <f t="shared" si="141"/>
        <v>871</v>
      </c>
      <c r="AZ884" s="11">
        <f t="shared" si="142"/>
        <v>0</v>
      </c>
      <c r="BA884" s="11">
        <v>871</v>
      </c>
      <c r="BB884" s="54" t="s">
        <v>2173</v>
      </c>
      <c r="BC884" s="54">
        <v>3</v>
      </c>
      <c r="BD884" s="54">
        <v>8.0000000000000004E-4</v>
      </c>
      <c r="BE884" s="38">
        <f t="shared" si="137"/>
        <v>0</v>
      </c>
      <c r="BF884" s="68">
        <f t="shared" si="143"/>
        <v>0</v>
      </c>
      <c r="BG884" s="44">
        <f>SUM(BF$14:BF884)</f>
        <v>9</v>
      </c>
      <c r="BH884" s="11">
        <f t="shared" si="144"/>
        <v>0</v>
      </c>
      <c r="BI884" s="11">
        <f t="shared" si="145"/>
        <v>871</v>
      </c>
      <c r="BT884" s="74">
        <v>840</v>
      </c>
      <c r="BU884" s="74" t="s">
        <v>1164</v>
      </c>
      <c r="BV884" s="69" t="s">
        <v>2389</v>
      </c>
    </row>
    <row r="885" spans="1:74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AP885" s="68">
        <f t="shared" si="138"/>
        <v>0</v>
      </c>
      <c r="AQ885" s="68">
        <v>872</v>
      </c>
      <c r="AR885" s="41" t="s">
        <v>1191</v>
      </c>
      <c r="AS885" s="42">
        <v>3</v>
      </c>
      <c r="AT885" s="43">
        <v>8.0000000000000004E-4</v>
      </c>
      <c r="AU885" s="38">
        <f t="shared" si="136"/>
        <v>0</v>
      </c>
      <c r="AV885" s="68">
        <f t="shared" si="139"/>
        <v>0</v>
      </c>
      <c r="AW885" s="44">
        <f>SUM(AV$14:AV885)</f>
        <v>0</v>
      </c>
      <c r="AX885" s="11">
        <f t="shared" si="140"/>
        <v>0</v>
      </c>
      <c r="AY885" s="11">
        <f t="shared" si="141"/>
        <v>872</v>
      </c>
      <c r="AZ885" s="11">
        <f t="shared" si="142"/>
        <v>0</v>
      </c>
      <c r="BA885" s="11">
        <v>872</v>
      </c>
      <c r="BB885" s="54" t="s">
        <v>2174</v>
      </c>
      <c r="BC885" s="54">
        <v>3</v>
      </c>
      <c r="BD885" s="54">
        <v>8.0000000000000004E-4</v>
      </c>
      <c r="BE885" s="38">
        <f t="shared" si="137"/>
        <v>0</v>
      </c>
      <c r="BF885" s="68">
        <f t="shared" si="143"/>
        <v>0</v>
      </c>
      <c r="BG885" s="44">
        <f>SUM(BF$14:BF885)</f>
        <v>9</v>
      </c>
      <c r="BH885" s="11">
        <f t="shared" si="144"/>
        <v>0</v>
      </c>
      <c r="BI885" s="11">
        <f t="shared" si="145"/>
        <v>872</v>
      </c>
      <c r="BT885" s="74">
        <v>841</v>
      </c>
      <c r="BU885" s="74" t="s">
        <v>1165</v>
      </c>
      <c r="BV885" s="69" t="s">
        <v>2389</v>
      </c>
    </row>
    <row r="886" spans="1:74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AP886" s="68">
        <f t="shared" si="138"/>
        <v>0</v>
      </c>
      <c r="AQ886" s="68">
        <v>873</v>
      </c>
      <c r="AR886" s="41" t="s">
        <v>1192</v>
      </c>
      <c r="AS886" s="42">
        <v>3</v>
      </c>
      <c r="AT886" s="43">
        <v>8.0000000000000004E-4</v>
      </c>
      <c r="AU886" s="38">
        <f t="shared" si="136"/>
        <v>0</v>
      </c>
      <c r="AV886" s="68">
        <f t="shared" si="139"/>
        <v>0</v>
      </c>
      <c r="AW886" s="44">
        <f>SUM(AV$14:AV886)</f>
        <v>0</v>
      </c>
      <c r="AX886" s="11">
        <f t="shared" si="140"/>
        <v>0</v>
      </c>
      <c r="AY886" s="11">
        <f t="shared" si="141"/>
        <v>873</v>
      </c>
      <c r="AZ886" s="11">
        <f t="shared" si="142"/>
        <v>0</v>
      </c>
      <c r="BA886" s="11">
        <v>873</v>
      </c>
      <c r="BB886" s="54" t="s">
        <v>2175</v>
      </c>
      <c r="BC886" s="54">
        <v>3</v>
      </c>
      <c r="BD886" s="54">
        <v>8.0000000000000004E-4</v>
      </c>
      <c r="BE886" s="38">
        <f t="shared" si="137"/>
        <v>0</v>
      </c>
      <c r="BF886" s="68">
        <f t="shared" si="143"/>
        <v>0</v>
      </c>
      <c r="BG886" s="44">
        <f>SUM(BF$14:BF886)</f>
        <v>9</v>
      </c>
      <c r="BH886" s="11">
        <f t="shared" si="144"/>
        <v>0</v>
      </c>
      <c r="BI886" s="11">
        <f t="shared" si="145"/>
        <v>873</v>
      </c>
      <c r="BT886" s="74">
        <v>842</v>
      </c>
      <c r="BU886" s="74" t="s">
        <v>1166</v>
      </c>
      <c r="BV886" s="69" t="s">
        <v>2389</v>
      </c>
    </row>
    <row r="887" spans="1:74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AP887" s="68">
        <f t="shared" si="138"/>
        <v>0</v>
      </c>
      <c r="AQ887" s="68">
        <v>874</v>
      </c>
      <c r="AR887" s="41" t="s">
        <v>1193</v>
      </c>
      <c r="AS887" s="42">
        <v>3</v>
      </c>
      <c r="AT887" s="43">
        <v>8.0000000000000004E-4</v>
      </c>
      <c r="AU887" s="38">
        <f t="shared" si="136"/>
        <v>0</v>
      </c>
      <c r="AV887" s="68">
        <f t="shared" si="139"/>
        <v>0</v>
      </c>
      <c r="AW887" s="44">
        <f>SUM(AV$14:AV887)</f>
        <v>0</v>
      </c>
      <c r="AX887" s="11">
        <f t="shared" si="140"/>
        <v>0</v>
      </c>
      <c r="AY887" s="11">
        <f t="shared" si="141"/>
        <v>874</v>
      </c>
      <c r="AZ887" s="11">
        <f t="shared" si="142"/>
        <v>0</v>
      </c>
      <c r="BA887" s="11">
        <v>874</v>
      </c>
      <c r="BB887" s="54" t="s">
        <v>2176</v>
      </c>
      <c r="BC887" s="54">
        <v>3</v>
      </c>
      <c r="BD887" s="54">
        <v>8.0000000000000004E-4</v>
      </c>
      <c r="BE887" s="38">
        <f t="shared" si="137"/>
        <v>0</v>
      </c>
      <c r="BF887" s="68">
        <f t="shared" si="143"/>
        <v>0</v>
      </c>
      <c r="BG887" s="44">
        <f>SUM(BF$14:BF887)</f>
        <v>9</v>
      </c>
      <c r="BH887" s="11">
        <f t="shared" si="144"/>
        <v>0</v>
      </c>
      <c r="BI887" s="11">
        <f t="shared" si="145"/>
        <v>874</v>
      </c>
      <c r="BT887" s="74">
        <v>843</v>
      </c>
      <c r="BU887" s="74" t="s">
        <v>1167</v>
      </c>
      <c r="BV887" s="69" t="s">
        <v>2389</v>
      </c>
    </row>
    <row r="888" spans="1:74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AP888" s="68">
        <f t="shared" si="138"/>
        <v>0</v>
      </c>
      <c r="AQ888" s="68">
        <v>875</v>
      </c>
      <c r="AR888" s="41" t="s">
        <v>1194</v>
      </c>
      <c r="AS888" s="42">
        <v>2</v>
      </c>
      <c r="AT888" s="43">
        <v>5.0000000000000001E-4</v>
      </c>
      <c r="AU888" s="38">
        <f t="shared" si="136"/>
        <v>0</v>
      </c>
      <c r="AV888" s="68">
        <f t="shared" si="139"/>
        <v>0</v>
      </c>
      <c r="AW888" s="44">
        <f>SUM(AV$14:AV888)</f>
        <v>0</v>
      </c>
      <c r="AX888" s="11">
        <f t="shared" si="140"/>
        <v>0</v>
      </c>
      <c r="AY888" s="11">
        <f t="shared" si="141"/>
        <v>875</v>
      </c>
      <c r="AZ888" s="11">
        <f t="shared" si="142"/>
        <v>0</v>
      </c>
      <c r="BA888" s="11">
        <v>875</v>
      </c>
      <c r="BB888" s="54" t="s">
        <v>2177</v>
      </c>
      <c r="BC888" s="54">
        <v>2</v>
      </c>
      <c r="BD888" s="54">
        <v>5.0000000000000001E-4</v>
      </c>
      <c r="BE888" s="38">
        <f t="shared" si="137"/>
        <v>0</v>
      </c>
      <c r="BF888" s="68">
        <f t="shared" si="143"/>
        <v>0</v>
      </c>
      <c r="BG888" s="44">
        <f>SUM(BF$14:BF888)</f>
        <v>9</v>
      </c>
      <c r="BH888" s="11">
        <f t="shared" si="144"/>
        <v>0</v>
      </c>
      <c r="BI888" s="11">
        <f t="shared" si="145"/>
        <v>875</v>
      </c>
      <c r="BT888" s="74">
        <v>844</v>
      </c>
      <c r="BU888" s="74" t="s">
        <v>1168</v>
      </c>
      <c r="BV888" s="69" t="s">
        <v>2389</v>
      </c>
    </row>
    <row r="889" spans="1:74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AP889" s="68">
        <f t="shared" si="138"/>
        <v>0</v>
      </c>
      <c r="AQ889" s="68">
        <v>876</v>
      </c>
      <c r="AR889" s="41" t="s">
        <v>1195</v>
      </c>
      <c r="AS889" s="42">
        <v>3</v>
      </c>
      <c r="AT889" s="43">
        <v>8.0000000000000004E-4</v>
      </c>
      <c r="AU889" s="38">
        <f t="shared" si="136"/>
        <v>0</v>
      </c>
      <c r="AV889" s="68">
        <f t="shared" si="139"/>
        <v>0</v>
      </c>
      <c r="AW889" s="44">
        <f>SUM(AV$14:AV889)</f>
        <v>0</v>
      </c>
      <c r="AX889" s="11">
        <f t="shared" si="140"/>
        <v>0</v>
      </c>
      <c r="AY889" s="11">
        <f t="shared" si="141"/>
        <v>876</v>
      </c>
      <c r="AZ889" s="11">
        <f t="shared" si="142"/>
        <v>0</v>
      </c>
      <c r="BA889" s="11">
        <v>876</v>
      </c>
      <c r="BB889" s="54" t="s">
        <v>2178</v>
      </c>
      <c r="BC889" s="54">
        <v>3</v>
      </c>
      <c r="BD889" s="54">
        <v>8.0000000000000004E-4</v>
      </c>
      <c r="BE889" s="38">
        <f t="shared" si="137"/>
        <v>0</v>
      </c>
      <c r="BF889" s="68">
        <f t="shared" si="143"/>
        <v>0</v>
      </c>
      <c r="BG889" s="44">
        <f>SUM(BF$14:BF889)</f>
        <v>9</v>
      </c>
      <c r="BH889" s="11">
        <f t="shared" si="144"/>
        <v>0</v>
      </c>
      <c r="BI889" s="11">
        <f t="shared" si="145"/>
        <v>876</v>
      </c>
      <c r="BT889" s="74">
        <v>845</v>
      </c>
      <c r="BU889" s="74" t="s">
        <v>1169</v>
      </c>
      <c r="BV889" s="69" t="s">
        <v>2389</v>
      </c>
    </row>
    <row r="890" spans="1:74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AP890" s="68">
        <f t="shared" si="138"/>
        <v>0</v>
      </c>
      <c r="AQ890" s="68">
        <v>877</v>
      </c>
      <c r="AR890" s="41" t="s">
        <v>1196</v>
      </c>
      <c r="AS890" s="42">
        <v>3</v>
      </c>
      <c r="AT890" s="43">
        <v>8.0000000000000004E-4</v>
      </c>
      <c r="AU890" s="38">
        <f t="shared" si="136"/>
        <v>0</v>
      </c>
      <c r="AV890" s="68">
        <f t="shared" si="139"/>
        <v>0</v>
      </c>
      <c r="AW890" s="44">
        <f>SUM(AV$14:AV890)</f>
        <v>0</v>
      </c>
      <c r="AX890" s="11">
        <f t="shared" si="140"/>
        <v>0</v>
      </c>
      <c r="AY890" s="11">
        <f t="shared" si="141"/>
        <v>877</v>
      </c>
      <c r="AZ890" s="11">
        <f t="shared" si="142"/>
        <v>0</v>
      </c>
      <c r="BA890" s="11">
        <v>877</v>
      </c>
      <c r="BB890" s="54" t="s">
        <v>2179</v>
      </c>
      <c r="BC890" s="54">
        <v>3</v>
      </c>
      <c r="BD890" s="54">
        <v>8.0000000000000004E-4</v>
      </c>
      <c r="BE890" s="38">
        <f t="shared" si="137"/>
        <v>0</v>
      </c>
      <c r="BF890" s="68">
        <f t="shared" si="143"/>
        <v>0</v>
      </c>
      <c r="BG890" s="44">
        <f>SUM(BF$14:BF890)</f>
        <v>9</v>
      </c>
      <c r="BH890" s="11">
        <f t="shared" si="144"/>
        <v>0</v>
      </c>
      <c r="BI890" s="11">
        <f t="shared" si="145"/>
        <v>877</v>
      </c>
      <c r="BT890" s="74">
        <v>846</v>
      </c>
      <c r="BU890" s="74" t="s">
        <v>1170</v>
      </c>
      <c r="BV890" s="69" t="s">
        <v>2389</v>
      </c>
    </row>
    <row r="891" spans="1:74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AP891" s="68">
        <f t="shared" si="138"/>
        <v>0</v>
      </c>
      <c r="AQ891" s="68">
        <v>878</v>
      </c>
      <c r="AR891" s="41" t="s">
        <v>646</v>
      </c>
      <c r="AS891" s="42">
        <v>3</v>
      </c>
      <c r="AT891" s="43">
        <v>8.0000000000000004E-4</v>
      </c>
      <c r="AU891" s="38">
        <f t="shared" si="136"/>
        <v>0</v>
      </c>
      <c r="AV891" s="68">
        <f t="shared" si="139"/>
        <v>0</v>
      </c>
      <c r="AW891" s="44">
        <f>SUM(AV$14:AV891)</f>
        <v>0</v>
      </c>
      <c r="AX891" s="11">
        <f t="shared" si="140"/>
        <v>0</v>
      </c>
      <c r="AY891" s="11">
        <f t="shared" si="141"/>
        <v>878</v>
      </c>
      <c r="AZ891" s="11">
        <f t="shared" si="142"/>
        <v>0</v>
      </c>
      <c r="BA891" s="11">
        <v>878</v>
      </c>
      <c r="BB891" s="54" t="s">
        <v>1616</v>
      </c>
      <c r="BC891" s="54">
        <v>3</v>
      </c>
      <c r="BD891" s="54">
        <v>8.0000000000000004E-4</v>
      </c>
      <c r="BE891" s="38">
        <f t="shared" si="137"/>
        <v>0</v>
      </c>
      <c r="BF891" s="68">
        <f t="shared" si="143"/>
        <v>0</v>
      </c>
      <c r="BG891" s="44">
        <f>SUM(BF$14:BF891)</f>
        <v>9</v>
      </c>
      <c r="BH891" s="11">
        <f t="shared" si="144"/>
        <v>0</v>
      </c>
      <c r="BI891" s="11">
        <f t="shared" si="145"/>
        <v>878</v>
      </c>
      <c r="BT891" s="74">
        <v>847</v>
      </c>
      <c r="BU891" s="74" t="s">
        <v>1171</v>
      </c>
      <c r="BV891" s="69" t="s">
        <v>2389</v>
      </c>
    </row>
    <row r="892" spans="1:74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AP892" s="68">
        <f t="shared" si="138"/>
        <v>0</v>
      </c>
      <c r="AQ892" s="68">
        <v>879</v>
      </c>
      <c r="AR892" s="41" t="s">
        <v>1197</v>
      </c>
      <c r="AS892" s="42">
        <v>2</v>
      </c>
      <c r="AT892" s="43">
        <v>5.0000000000000001E-4</v>
      </c>
      <c r="AU892" s="38">
        <f t="shared" si="136"/>
        <v>0</v>
      </c>
      <c r="AV892" s="68">
        <f t="shared" si="139"/>
        <v>0</v>
      </c>
      <c r="AW892" s="44">
        <f>SUM(AV$14:AV892)</f>
        <v>0</v>
      </c>
      <c r="AX892" s="11">
        <f t="shared" si="140"/>
        <v>0</v>
      </c>
      <c r="AY892" s="11">
        <f t="shared" si="141"/>
        <v>879</v>
      </c>
      <c r="AZ892" s="11">
        <f t="shared" si="142"/>
        <v>0</v>
      </c>
      <c r="BA892" s="11">
        <v>879</v>
      </c>
      <c r="BB892" s="54" t="s">
        <v>2180</v>
      </c>
      <c r="BC892" s="54">
        <v>2</v>
      </c>
      <c r="BD892" s="54">
        <v>5.0000000000000001E-4</v>
      </c>
      <c r="BE892" s="38">
        <f t="shared" si="137"/>
        <v>0</v>
      </c>
      <c r="BF892" s="68">
        <f t="shared" si="143"/>
        <v>0</v>
      </c>
      <c r="BG892" s="44">
        <f>SUM(BF$14:BF892)</f>
        <v>9</v>
      </c>
      <c r="BH892" s="11">
        <f t="shared" si="144"/>
        <v>0</v>
      </c>
      <c r="BI892" s="11">
        <f t="shared" si="145"/>
        <v>879</v>
      </c>
      <c r="BT892" s="74">
        <v>848</v>
      </c>
      <c r="BU892" s="74" t="s">
        <v>222</v>
      </c>
      <c r="BV892" s="69" t="s">
        <v>2389</v>
      </c>
    </row>
    <row r="893" spans="1:74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AP893" s="68">
        <f t="shared" si="138"/>
        <v>0</v>
      </c>
      <c r="AQ893" s="68">
        <v>880</v>
      </c>
      <c r="AR893" s="41" t="s">
        <v>1198</v>
      </c>
      <c r="AS893" s="42">
        <v>2</v>
      </c>
      <c r="AT893" s="43">
        <v>5.0000000000000001E-4</v>
      </c>
      <c r="AU893" s="38">
        <f t="shared" si="136"/>
        <v>0</v>
      </c>
      <c r="AV893" s="68">
        <f t="shared" si="139"/>
        <v>0</v>
      </c>
      <c r="AW893" s="44">
        <f>SUM(AV$14:AV893)</f>
        <v>0</v>
      </c>
      <c r="AX893" s="11">
        <f t="shared" si="140"/>
        <v>0</v>
      </c>
      <c r="AY893" s="11">
        <f t="shared" si="141"/>
        <v>880</v>
      </c>
      <c r="AZ893" s="11">
        <f t="shared" si="142"/>
        <v>0</v>
      </c>
      <c r="BA893" s="11">
        <v>880</v>
      </c>
      <c r="BB893" s="54" t="s">
        <v>2181</v>
      </c>
      <c r="BC893" s="54">
        <v>2</v>
      </c>
      <c r="BD893" s="54">
        <v>5.0000000000000001E-4</v>
      </c>
      <c r="BE893" s="38">
        <f t="shared" si="137"/>
        <v>0</v>
      </c>
      <c r="BF893" s="68">
        <f t="shared" si="143"/>
        <v>0</v>
      </c>
      <c r="BG893" s="44">
        <f>SUM(BF$14:BF893)</f>
        <v>9</v>
      </c>
      <c r="BH893" s="11">
        <f t="shared" si="144"/>
        <v>0</v>
      </c>
      <c r="BI893" s="11">
        <f t="shared" si="145"/>
        <v>880</v>
      </c>
      <c r="BT893" s="74">
        <v>849</v>
      </c>
      <c r="BU893" s="74" t="s">
        <v>223</v>
      </c>
      <c r="BV893" s="69" t="s">
        <v>2389</v>
      </c>
    </row>
    <row r="894" spans="1:7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AP894" s="68">
        <f t="shared" si="138"/>
        <v>0</v>
      </c>
      <c r="AQ894" s="68">
        <v>881</v>
      </c>
      <c r="AR894" s="41" t="s">
        <v>1199</v>
      </c>
      <c r="AS894" s="42">
        <v>2</v>
      </c>
      <c r="AT894" s="43">
        <v>5.0000000000000001E-4</v>
      </c>
      <c r="AU894" s="38">
        <f t="shared" si="136"/>
        <v>0</v>
      </c>
      <c r="AV894" s="68">
        <f t="shared" si="139"/>
        <v>0</v>
      </c>
      <c r="AW894" s="44">
        <f>SUM(AV$14:AV894)</f>
        <v>0</v>
      </c>
      <c r="AX894" s="11">
        <f t="shared" si="140"/>
        <v>0</v>
      </c>
      <c r="AY894" s="11">
        <f t="shared" si="141"/>
        <v>881</v>
      </c>
      <c r="AZ894" s="11">
        <f t="shared" si="142"/>
        <v>0</v>
      </c>
      <c r="BA894" s="11">
        <v>881</v>
      </c>
      <c r="BB894" s="54" t="s">
        <v>2182</v>
      </c>
      <c r="BC894" s="54">
        <v>2</v>
      </c>
      <c r="BD894" s="54">
        <v>5.0000000000000001E-4</v>
      </c>
      <c r="BE894" s="38">
        <f t="shared" si="137"/>
        <v>0</v>
      </c>
      <c r="BF894" s="68">
        <f t="shared" si="143"/>
        <v>0</v>
      </c>
      <c r="BG894" s="44">
        <f>SUM(BF$14:BF894)</f>
        <v>9</v>
      </c>
      <c r="BH894" s="11">
        <f t="shared" si="144"/>
        <v>0</v>
      </c>
      <c r="BI894" s="11">
        <f t="shared" si="145"/>
        <v>881</v>
      </c>
      <c r="BT894" s="74">
        <v>850</v>
      </c>
      <c r="BU894" s="74" t="s">
        <v>1172</v>
      </c>
      <c r="BV894" s="69" t="s">
        <v>2389</v>
      </c>
    </row>
    <row r="895" spans="1:74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AP895" s="68">
        <f t="shared" si="138"/>
        <v>0</v>
      </c>
      <c r="AQ895" s="68">
        <v>882</v>
      </c>
      <c r="AR895" s="41" t="s">
        <v>1200</v>
      </c>
      <c r="AS895" s="42">
        <v>2</v>
      </c>
      <c r="AT895" s="43">
        <v>5.0000000000000001E-4</v>
      </c>
      <c r="AU895" s="38">
        <f t="shared" si="136"/>
        <v>0</v>
      </c>
      <c r="AV895" s="68">
        <f t="shared" si="139"/>
        <v>0</v>
      </c>
      <c r="AW895" s="44">
        <f>SUM(AV$14:AV895)</f>
        <v>0</v>
      </c>
      <c r="AX895" s="11">
        <f t="shared" si="140"/>
        <v>0</v>
      </c>
      <c r="AY895" s="11">
        <f t="shared" si="141"/>
        <v>882</v>
      </c>
      <c r="AZ895" s="11">
        <f t="shared" si="142"/>
        <v>0</v>
      </c>
      <c r="BA895" s="11">
        <v>882</v>
      </c>
      <c r="BB895" s="54" t="s">
        <v>2183</v>
      </c>
      <c r="BC895" s="54">
        <v>2</v>
      </c>
      <c r="BD895" s="54">
        <v>5.0000000000000001E-4</v>
      </c>
      <c r="BE895" s="38">
        <f t="shared" si="137"/>
        <v>0</v>
      </c>
      <c r="BF895" s="68">
        <f t="shared" si="143"/>
        <v>0</v>
      </c>
      <c r="BG895" s="44">
        <f>SUM(BF$14:BF895)</f>
        <v>9</v>
      </c>
      <c r="BH895" s="11">
        <f t="shared" si="144"/>
        <v>0</v>
      </c>
      <c r="BI895" s="11">
        <f t="shared" si="145"/>
        <v>882</v>
      </c>
      <c r="BT895" s="74">
        <v>851</v>
      </c>
      <c r="BU895" s="74" t="s">
        <v>1173</v>
      </c>
      <c r="BV895" s="69" t="s">
        <v>2389</v>
      </c>
    </row>
    <row r="896" spans="1:74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AP896" s="68">
        <f t="shared" si="138"/>
        <v>0</v>
      </c>
      <c r="AQ896" s="68">
        <v>883</v>
      </c>
      <c r="AR896" s="41" t="s">
        <v>1201</v>
      </c>
      <c r="AS896" s="42">
        <v>2</v>
      </c>
      <c r="AT896" s="43">
        <v>5.0000000000000001E-4</v>
      </c>
      <c r="AU896" s="38">
        <f t="shared" si="136"/>
        <v>0</v>
      </c>
      <c r="AV896" s="68">
        <f t="shared" si="139"/>
        <v>0</v>
      </c>
      <c r="AW896" s="44">
        <f>SUM(AV$14:AV896)</f>
        <v>0</v>
      </c>
      <c r="AX896" s="11">
        <f t="shared" si="140"/>
        <v>0</v>
      </c>
      <c r="AY896" s="11">
        <f t="shared" si="141"/>
        <v>883</v>
      </c>
      <c r="AZ896" s="11">
        <f t="shared" si="142"/>
        <v>0</v>
      </c>
      <c r="BA896" s="11">
        <v>883</v>
      </c>
      <c r="BB896" s="54" t="s">
        <v>2184</v>
      </c>
      <c r="BC896" s="54">
        <v>2</v>
      </c>
      <c r="BD896" s="54">
        <v>5.0000000000000001E-4</v>
      </c>
      <c r="BE896" s="38">
        <f t="shared" si="137"/>
        <v>0</v>
      </c>
      <c r="BF896" s="68">
        <f t="shared" si="143"/>
        <v>0</v>
      </c>
      <c r="BG896" s="44">
        <f>SUM(BF$14:BF896)</f>
        <v>9</v>
      </c>
      <c r="BH896" s="11">
        <f t="shared" si="144"/>
        <v>0</v>
      </c>
      <c r="BI896" s="11">
        <f t="shared" si="145"/>
        <v>883</v>
      </c>
      <c r="BT896" s="74">
        <v>852</v>
      </c>
      <c r="BU896" s="74" t="s">
        <v>1174</v>
      </c>
      <c r="BV896" s="69" t="s">
        <v>2389</v>
      </c>
    </row>
    <row r="897" spans="1:74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AP897" s="68">
        <f t="shared" si="138"/>
        <v>0</v>
      </c>
      <c r="AQ897" s="68">
        <v>884</v>
      </c>
      <c r="AR897" s="41" t="s">
        <v>754</v>
      </c>
      <c r="AS897" s="42">
        <v>2</v>
      </c>
      <c r="AT897" s="43">
        <v>5.0000000000000001E-4</v>
      </c>
      <c r="AU897" s="38">
        <f t="shared" si="136"/>
        <v>0</v>
      </c>
      <c r="AV897" s="68">
        <f t="shared" si="139"/>
        <v>0</v>
      </c>
      <c r="AW897" s="44">
        <f>SUM(AV$14:AV897)</f>
        <v>0</v>
      </c>
      <c r="AX897" s="11">
        <f t="shared" si="140"/>
        <v>0</v>
      </c>
      <c r="AY897" s="11">
        <f t="shared" si="141"/>
        <v>884</v>
      </c>
      <c r="AZ897" s="11">
        <f t="shared" si="142"/>
        <v>0</v>
      </c>
      <c r="BA897" s="11">
        <v>884</v>
      </c>
      <c r="BB897" s="54" t="s">
        <v>1724</v>
      </c>
      <c r="BC897" s="54">
        <v>2</v>
      </c>
      <c r="BD897" s="54">
        <v>5.0000000000000001E-4</v>
      </c>
      <c r="BE897" s="38">
        <f t="shared" si="137"/>
        <v>0</v>
      </c>
      <c r="BF897" s="68">
        <f t="shared" si="143"/>
        <v>0</v>
      </c>
      <c r="BG897" s="44">
        <f>SUM(BF$14:BF897)</f>
        <v>9</v>
      </c>
      <c r="BH897" s="11">
        <f t="shared" si="144"/>
        <v>0</v>
      </c>
      <c r="BI897" s="11">
        <f t="shared" si="145"/>
        <v>884</v>
      </c>
      <c r="BT897" s="74">
        <v>853</v>
      </c>
      <c r="BU897" s="74" t="s">
        <v>224</v>
      </c>
      <c r="BV897" s="69" t="s">
        <v>2389</v>
      </c>
    </row>
    <row r="898" spans="1:74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AP898" s="68">
        <f t="shared" si="138"/>
        <v>0</v>
      </c>
      <c r="AQ898" s="68">
        <v>885</v>
      </c>
      <c r="AR898" s="41" t="s">
        <v>1202</v>
      </c>
      <c r="AS898" s="42">
        <v>2</v>
      </c>
      <c r="AT898" s="43">
        <v>5.0000000000000001E-4</v>
      </c>
      <c r="AU898" s="38">
        <f t="shared" si="136"/>
        <v>0</v>
      </c>
      <c r="AV898" s="68">
        <f t="shared" si="139"/>
        <v>0</v>
      </c>
      <c r="AW898" s="44">
        <f>SUM(AV$14:AV898)</f>
        <v>0</v>
      </c>
      <c r="AX898" s="11">
        <f t="shared" si="140"/>
        <v>0</v>
      </c>
      <c r="AY898" s="11">
        <f t="shared" si="141"/>
        <v>885</v>
      </c>
      <c r="AZ898" s="11">
        <f t="shared" si="142"/>
        <v>0</v>
      </c>
      <c r="BA898" s="11">
        <v>885</v>
      </c>
      <c r="BB898" s="54" t="s">
        <v>2185</v>
      </c>
      <c r="BC898" s="54">
        <v>2</v>
      </c>
      <c r="BD898" s="54">
        <v>5.0000000000000001E-4</v>
      </c>
      <c r="BE898" s="38">
        <f t="shared" si="137"/>
        <v>0</v>
      </c>
      <c r="BF898" s="68">
        <f t="shared" si="143"/>
        <v>0</v>
      </c>
      <c r="BG898" s="44">
        <f>SUM(BF$14:BF898)</f>
        <v>9</v>
      </c>
      <c r="BH898" s="11">
        <f t="shared" si="144"/>
        <v>0</v>
      </c>
      <c r="BI898" s="11">
        <f t="shared" si="145"/>
        <v>885</v>
      </c>
      <c r="BT898" s="74">
        <v>854</v>
      </c>
      <c r="BU898" s="74" t="s">
        <v>310</v>
      </c>
      <c r="BV898" s="69" t="s">
        <v>2389</v>
      </c>
    </row>
    <row r="899" spans="1:74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AP899" s="68">
        <f t="shared" si="138"/>
        <v>0</v>
      </c>
      <c r="AQ899" s="68">
        <v>886</v>
      </c>
      <c r="AR899" s="41" t="s">
        <v>1203</v>
      </c>
      <c r="AS899" s="42">
        <v>2</v>
      </c>
      <c r="AT899" s="43">
        <v>5.0000000000000001E-4</v>
      </c>
      <c r="AU899" s="38">
        <f t="shared" si="136"/>
        <v>0</v>
      </c>
      <c r="AV899" s="68">
        <f t="shared" si="139"/>
        <v>0</v>
      </c>
      <c r="AW899" s="44">
        <f>SUM(AV$14:AV899)</f>
        <v>0</v>
      </c>
      <c r="AX899" s="11">
        <f t="shared" si="140"/>
        <v>0</v>
      </c>
      <c r="AY899" s="11">
        <f t="shared" si="141"/>
        <v>886</v>
      </c>
      <c r="AZ899" s="11">
        <f t="shared" si="142"/>
        <v>0</v>
      </c>
      <c r="BA899" s="11">
        <v>886</v>
      </c>
      <c r="BB899" s="54" t="s">
        <v>2186</v>
      </c>
      <c r="BC899" s="54">
        <v>2</v>
      </c>
      <c r="BD899" s="54">
        <v>5.0000000000000001E-4</v>
      </c>
      <c r="BE899" s="38">
        <f t="shared" si="137"/>
        <v>0</v>
      </c>
      <c r="BF899" s="68">
        <f t="shared" si="143"/>
        <v>0</v>
      </c>
      <c r="BG899" s="44">
        <f>SUM(BF$14:BF899)</f>
        <v>9</v>
      </c>
      <c r="BH899" s="11">
        <f t="shared" si="144"/>
        <v>0</v>
      </c>
      <c r="BI899" s="11">
        <f t="shared" si="145"/>
        <v>886</v>
      </c>
      <c r="BT899" s="74">
        <v>855</v>
      </c>
      <c r="BU899" s="74" t="s">
        <v>1175</v>
      </c>
      <c r="BV899" s="69" t="s">
        <v>2389</v>
      </c>
    </row>
    <row r="900" spans="1:74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AP900" s="68">
        <f t="shared" si="138"/>
        <v>0</v>
      </c>
      <c r="AQ900" s="68">
        <v>887</v>
      </c>
      <c r="AR900" s="41" t="s">
        <v>1204</v>
      </c>
      <c r="AS900" s="42">
        <v>2</v>
      </c>
      <c r="AT900" s="43">
        <v>5.0000000000000001E-4</v>
      </c>
      <c r="AU900" s="38">
        <f t="shared" si="136"/>
        <v>0</v>
      </c>
      <c r="AV900" s="68">
        <f t="shared" si="139"/>
        <v>0</v>
      </c>
      <c r="AW900" s="44">
        <f>SUM(AV$14:AV900)</f>
        <v>0</v>
      </c>
      <c r="AX900" s="11">
        <f t="shared" si="140"/>
        <v>0</v>
      </c>
      <c r="AY900" s="11">
        <f t="shared" si="141"/>
        <v>887</v>
      </c>
      <c r="AZ900" s="11">
        <f t="shared" si="142"/>
        <v>0</v>
      </c>
      <c r="BA900" s="11">
        <v>887</v>
      </c>
      <c r="BB900" s="54" t="s">
        <v>2187</v>
      </c>
      <c r="BC900" s="54">
        <v>2</v>
      </c>
      <c r="BD900" s="54">
        <v>5.0000000000000001E-4</v>
      </c>
      <c r="BE900" s="38">
        <f t="shared" si="137"/>
        <v>0</v>
      </c>
      <c r="BF900" s="68">
        <f t="shared" si="143"/>
        <v>0</v>
      </c>
      <c r="BG900" s="44">
        <f>SUM(BF$14:BF900)</f>
        <v>9</v>
      </c>
      <c r="BH900" s="11">
        <f t="shared" si="144"/>
        <v>0</v>
      </c>
      <c r="BI900" s="11">
        <f t="shared" si="145"/>
        <v>887</v>
      </c>
      <c r="BT900" s="74">
        <v>856</v>
      </c>
      <c r="BU900" s="74" t="s">
        <v>1176</v>
      </c>
      <c r="BV900" s="69" t="s">
        <v>2389</v>
      </c>
    </row>
    <row r="901" spans="1:74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AP901" s="68">
        <f t="shared" si="138"/>
        <v>0</v>
      </c>
      <c r="AQ901" s="68">
        <v>888</v>
      </c>
      <c r="AR901" s="41" t="s">
        <v>1205</v>
      </c>
      <c r="AS901" s="42">
        <v>2</v>
      </c>
      <c r="AT901" s="43">
        <v>5.0000000000000001E-4</v>
      </c>
      <c r="AU901" s="38">
        <f t="shared" si="136"/>
        <v>0</v>
      </c>
      <c r="AV901" s="68">
        <f t="shared" si="139"/>
        <v>0</v>
      </c>
      <c r="AW901" s="44">
        <f>SUM(AV$14:AV901)</f>
        <v>0</v>
      </c>
      <c r="AX901" s="11">
        <f t="shared" si="140"/>
        <v>0</v>
      </c>
      <c r="AY901" s="11">
        <f t="shared" si="141"/>
        <v>888</v>
      </c>
      <c r="AZ901" s="11">
        <f t="shared" si="142"/>
        <v>0</v>
      </c>
      <c r="BA901" s="11">
        <v>888</v>
      </c>
      <c r="BB901" s="54" t="s">
        <v>2188</v>
      </c>
      <c r="BC901" s="54">
        <v>2</v>
      </c>
      <c r="BD901" s="54">
        <v>5.0000000000000001E-4</v>
      </c>
      <c r="BE901" s="38">
        <f t="shared" si="137"/>
        <v>0</v>
      </c>
      <c r="BF901" s="68">
        <f t="shared" si="143"/>
        <v>0</v>
      </c>
      <c r="BG901" s="44">
        <f>SUM(BF$14:BF901)</f>
        <v>9</v>
      </c>
      <c r="BH901" s="11">
        <f t="shared" si="144"/>
        <v>0</v>
      </c>
      <c r="BI901" s="11">
        <f t="shared" si="145"/>
        <v>888</v>
      </c>
      <c r="BT901" s="74">
        <v>857</v>
      </c>
      <c r="BU901" s="74" t="s">
        <v>1177</v>
      </c>
      <c r="BV901" s="69" t="s">
        <v>2389</v>
      </c>
    </row>
    <row r="902" spans="1:74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AP902" s="68">
        <f t="shared" si="138"/>
        <v>0</v>
      </c>
      <c r="AQ902" s="68">
        <v>889</v>
      </c>
      <c r="AR902" s="41" t="s">
        <v>1206</v>
      </c>
      <c r="AS902" s="42">
        <v>3</v>
      </c>
      <c r="AT902" s="43">
        <v>8.0000000000000004E-4</v>
      </c>
      <c r="AU902" s="38">
        <f t="shared" si="136"/>
        <v>0</v>
      </c>
      <c r="AV902" s="68">
        <f t="shared" si="139"/>
        <v>0</v>
      </c>
      <c r="AW902" s="44">
        <f>SUM(AV$14:AV902)</f>
        <v>0</v>
      </c>
      <c r="AX902" s="11">
        <f t="shared" si="140"/>
        <v>0</v>
      </c>
      <c r="AY902" s="11">
        <f t="shared" si="141"/>
        <v>889</v>
      </c>
      <c r="AZ902" s="11">
        <f t="shared" si="142"/>
        <v>0</v>
      </c>
      <c r="BA902" s="11">
        <v>889</v>
      </c>
      <c r="BB902" s="54" t="s">
        <v>2189</v>
      </c>
      <c r="BC902" s="54">
        <v>3</v>
      </c>
      <c r="BD902" s="54">
        <v>8.0000000000000004E-4</v>
      </c>
      <c r="BE902" s="38">
        <f t="shared" si="137"/>
        <v>0</v>
      </c>
      <c r="BF902" s="68">
        <f t="shared" si="143"/>
        <v>0</v>
      </c>
      <c r="BG902" s="44">
        <f>SUM(BF$14:BF902)</f>
        <v>9</v>
      </c>
      <c r="BH902" s="11">
        <f t="shared" si="144"/>
        <v>0</v>
      </c>
      <c r="BI902" s="11">
        <f t="shared" si="145"/>
        <v>889</v>
      </c>
      <c r="BT902" s="74">
        <v>858</v>
      </c>
      <c r="BU902" s="74" t="s">
        <v>1178</v>
      </c>
      <c r="BV902" s="69" t="s">
        <v>2389</v>
      </c>
    </row>
    <row r="903" spans="1:74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AP903" s="68">
        <f t="shared" si="138"/>
        <v>0</v>
      </c>
      <c r="AQ903" s="68">
        <v>890</v>
      </c>
      <c r="AR903" s="41" t="s">
        <v>1207</v>
      </c>
      <c r="AS903" s="42">
        <v>3</v>
      </c>
      <c r="AT903" s="43">
        <v>8.0000000000000004E-4</v>
      </c>
      <c r="AU903" s="38">
        <f t="shared" si="136"/>
        <v>0</v>
      </c>
      <c r="AV903" s="68">
        <f t="shared" si="139"/>
        <v>0</v>
      </c>
      <c r="AW903" s="44">
        <f>SUM(AV$14:AV903)</f>
        <v>0</v>
      </c>
      <c r="AX903" s="11">
        <f t="shared" si="140"/>
        <v>0</v>
      </c>
      <c r="AY903" s="11">
        <f t="shared" si="141"/>
        <v>890</v>
      </c>
      <c r="AZ903" s="11">
        <f t="shared" si="142"/>
        <v>0</v>
      </c>
      <c r="BA903" s="11">
        <v>890</v>
      </c>
      <c r="BB903" s="54" t="s">
        <v>2190</v>
      </c>
      <c r="BC903" s="54">
        <v>3</v>
      </c>
      <c r="BD903" s="54">
        <v>8.0000000000000004E-4</v>
      </c>
      <c r="BE903" s="38">
        <f t="shared" si="137"/>
        <v>0</v>
      </c>
      <c r="BF903" s="68">
        <f t="shared" si="143"/>
        <v>0</v>
      </c>
      <c r="BG903" s="44">
        <f>SUM(BF$14:BF903)</f>
        <v>9</v>
      </c>
      <c r="BH903" s="11">
        <f t="shared" si="144"/>
        <v>0</v>
      </c>
      <c r="BI903" s="11">
        <f t="shared" si="145"/>
        <v>890</v>
      </c>
      <c r="BT903" s="74">
        <v>859</v>
      </c>
      <c r="BU903" s="74" t="s">
        <v>1179</v>
      </c>
      <c r="BV903" s="69" t="s">
        <v>2389</v>
      </c>
    </row>
    <row r="904" spans="1:7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AP904" s="68">
        <f t="shared" si="138"/>
        <v>0</v>
      </c>
      <c r="AQ904" s="68">
        <v>891</v>
      </c>
      <c r="AR904" s="41" t="s">
        <v>1208</v>
      </c>
      <c r="AS904" s="42">
        <v>3</v>
      </c>
      <c r="AT904" s="43">
        <v>8.0000000000000004E-4</v>
      </c>
      <c r="AU904" s="38">
        <f t="shared" si="136"/>
        <v>0</v>
      </c>
      <c r="AV904" s="68">
        <f t="shared" si="139"/>
        <v>0</v>
      </c>
      <c r="AW904" s="44">
        <f>SUM(AV$14:AV904)</f>
        <v>0</v>
      </c>
      <c r="AX904" s="11">
        <f t="shared" si="140"/>
        <v>0</v>
      </c>
      <c r="AY904" s="11">
        <f t="shared" si="141"/>
        <v>891</v>
      </c>
      <c r="AZ904" s="11">
        <f t="shared" si="142"/>
        <v>0</v>
      </c>
      <c r="BA904" s="11">
        <v>891</v>
      </c>
      <c r="BB904" s="54" t="s">
        <v>2191</v>
      </c>
      <c r="BC904" s="54">
        <v>3</v>
      </c>
      <c r="BD904" s="54">
        <v>8.0000000000000004E-4</v>
      </c>
      <c r="BE904" s="38">
        <f t="shared" si="137"/>
        <v>0</v>
      </c>
      <c r="BF904" s="68">
        <f t="shared" si="143"/>
        <v>0</v>
      </c>
      <c r="BG904" s="44">
        <f>SUM(BF$14:BF904)</f>
        <v>9</v>
      </c>
      <c r="BH904" s="11">
        <f t="shared" si="144"/>
        <v>0</v>
      </c>
      <c r="BI904" s="11">
        <f t="shared" si="145"/>
        <v>891</v>
      </c>
      <c r="BT904" s="74">
        <v>860</v>
      </c>
      <c r="BU904" s="74" t="s">
        <v>1180</v>
      </c>
      <c r="BV904" s="69" t="s">
        <v>2389</v>
      </c>
    </row>
    <row r="905" spans="1:74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AP905" s="68">
        <f t="shared" si="138"/>
        <v>0</v>
      </c>
      <c r="AQ905" s="68">
        <v>892</v>
      </c>
      <c r="AR905" s="41" t="s">
        <v>1209</v>
      </c>
      <c r="AS905" s="42">
        <v>3</v>
      </c>
      <c r="AT905" s="43">
        <v>8.0000000000000004E-4</v>
      </c>
      <c r="AU905" s="38">
        <f t="shared" si="136"/>
        <v>0</v>
      </c>
      <c r="AV905" s="68">
        <f t="shared" si="139"/>
        <v>0</v>
      </c>
      <c r="AW905" s="44">
        <f>SUM(AV$14:AV905)</f>
        <v>0</v>
      </c>
      <c r="AX905" s="11">
        <f t="shared" si="140"/>
        <v>0</v>
      </c>
      <c r="AY905" s="11">
        <f t="shared" si="141"/>
        <v>892</v>
      </c>
      <c r="AZ905" s="11">
        <f t="shared" si="142"/>
        <v>0</v>
      </c>
      <c r="BA905" s="11">
        <v>892</v>
      </c>
      <c r="BB905" s="54" t="s">
        <v>2192</v>
      </c>
      <c r="BC905" s="54">
        <v>3</v>
      </c>
      <c r="BD905" s="54">
        <v>8.0000000000000004E-4</v>
      </c>
      <c r="BE905" s="38">
        <f t="shared" si="137"/>
        <v>0</v>
      </c>
      <c r="BF905" s="68">
        <f t="shared" si="143"/>
        <v>0</v>
      </c>
      <c r="BG905" s="44">
        <f>SUM(BF$14:BF905)</f>
        <v>9</v>
      </c>
      <c r="BH905" s="11">
        <f t="shared" si="144"/>
        <v>0</v>
      </c>
      <c r="BI905" s="11">
        <f t="shared" si="145"/>
        <v>892</v>
      </c>
      <c r="BT905" s="74">
        <v>861</v>
      </c>
      <c r="BU905" s="74" t="s">
        <v>1181</v>
      </c>
      <c r="BV905" s="69" t="s">
        <v>2389</v>
      </c>
    </row>
    <row r="906" spans="1:74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AP906" s="68">
        <f t="shared" si="138"/>
        <v>0</v>
      </c>
      <c r="AQ906" s="68">
        <v>893</v>
      </c>
      <c r="AR906" s="41" t="s">
        <v>1210</v>
      </c>
      <c r="AS906" s="42">
        <v>3</v>
      </c>
      <c r="AT906" s="43">
        <v>8.0000000000000004E-4</v>
      </c>
      <c r="AU906" s="38">
        <f t="shared" si="136"/>
        <v>0</v>
      </c>
      <c r="AV906" s="68">
        <f t="shared" si="139"/>
        <v>0</v>
      </c>
      <c r="AW906" s="44">
        <f>SUM(AV$14:AV906)</f>
        <v>0</v>
      </c>
      <c r="AX906" s="11">
        <f t="shared" si="140"/>
        <v>0</v>
      </c>
      <c r="AY906" s="11">
        <f t="shared" si="141"/>
        <v>893</v>
      </c>
      <c r="AZ906" s="11">
        <f t="shared" si="142"/>
        <v>0</v>
      </c>
      <c r="BA906" s="11">
        <v>893</v>
      </c>
      <c r="BB906" s="54" t="s">
        <v>2193</v>
      </c>
      <c r="BC906" s="54">
        <v>3</v>
      </c>
      <c r="BD906" s="54">
        <v>8.0000000000000004E-4</v>
      </c>
      <c r="BE906" s="38">
        <f t="shared" si="137"/>
        <v>0</v>
      </c>
      <c r="BF906" s="68">
        <f t="shared" si="143"/>
        <v>0</v>
      </c>
      <c r="BG906" s="44">
        <f>SUM(BF$14:BF906)</f>
        <v>9</v>
      </c>
      <c r="BH906" s="11">
        <f t="shared" si="144"/>
        <v>0</v>
      </c>
      <c r="BI906" s="11">
        <f t="shared" si="145"/>
        <v>893</v>
      </c>
      <c r="BT906" s="74">
        <v>862</v>
      </c>
      <c r="BU906" s="74" t="s">
        <v>311</v>
      </c>
      <c r="BV906" s="69" t="s">
        <v>2389</v>
      </c>
    </row>
    <row r="907" spans="1:74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AP907" s="68">
        <f t="shared" si="138"/>
        <v>0</v>
      </c>
      <c r="AQ907" s="68">
        <v>894</v>
      </c>
      <c r="AR907" s="41" t="s">
        <v>1211</v>
      </c>
      <c r="AS907" s="42">
        <v>3</v>
      </c>
      <c r="AT907" s="43">
        <v>8.0000000000000004E-4</v>
      </c>
      <c r="AU907" s="38">
        <f t="shared" si="136"/>
        <v>0</v>
      </c>
      <c r="AV907" s="68">
        <f t="shared" si="139"/>
        <v>0</v>
      </c>
      <c r="AW907" s="44">
        <f>SUM(AV$14:AV907)</f>
        <v>0</v>
      </c>
      <c r="AX907" s="11">
        <f t="shared" si="140"/>
        <v>0</v>
      </c>
      <c r="AY907" s="11">
        <f t="shared" si="141"/>
        <v>894</v>
      </c>
      <c r="AZ907" s="11">
        <f t="shared" si="142"/>
        <v>0</v>
      </c>
      <c r="BA907" s="11">
        <v>894</v>
      </c>
      <c r="BB907" s="54" t="s">
        <v>2194</v>
      </c>
      <c r="BC907" s="54">
        <v>3</v>
      </c>
      <c r="BD907" s="54">
        <v>8.0000000000000004E-4</v>
      </c>
      <c r="BE907" s="38">
        <f t="shared" si="137"/>
        <v>0</v>
      </c>
      <c r="BF907" s="68">
        <f t="shared" si="143"/>
        <v>0</v>
      </c>
      <c r="BG907" s="44">
        <f>SUM(BF$14:BF907)</f>
        <v>9</v>
      </c>
      <c r="BH907" s="11">
        <f t="shared" si="144"/>
        <v>0</v>
      </c>
      <c r="BI907" s="11">
        <f t="shared" si="145"/>
        <v>894</v>
      </c>
      <c r="BT907" s="74">
        <v>863</v>
      </c>
      <c r="BU907" s="74" t="s">
        <v>1182</v>
      </c>
      <c r="BV907" s="69" t="s">
        <v>2389</v>
      </c>
    </row>
    <row r="908" spans="1:74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AP908" s="68">
        <f t="shared" si="138"/>
        <v>0</v>
      </c>
      <c r="AQ908" s="68">
        <v>895</v>
      </c>
      <c r="AR908" s="41" t="s">
        <v>1212</v>
      </c>
      <c r="AS908" s="42">
        <v>4</v>
      </c>
      <c r="AT908" s="43">
        <v>1.1999999999999999E-3</v>
      </c>
      <c r="AU908" s="38">
        <f t="shared" si="136"/>
        <v>0</v>
      </c>
      <c r="AV908" s="68">
        <f t="shared" si="139"/>
        <v>0</v>
      </c>
      <c r="AW908" s="44">
        <f>SUM(AV$14:AV908)</f>
        <v>0</v>
      </c>
      <c r="AX908" s="11">
        <f t="shared" si="140"/>
        <v>0</v>
      </c>
      <c r="AY908" s="11">
        <f t="shared" si="141"/>
        <v>895</v>
      </c>
      <c r="AZ908" s="11">
        <f t="shared" si="142"/>
        <v>0</v>
      </c>
      <c r="BA908" s="11">
        <v>895</v>
      </c>
      <c r="BB908" s="54" t="s">
        <v>2195</v>
      </c>
      <c r="BC908" s="54">
        <v>4</v>
      </c>
      <c r="BD908" s="54">
        <v>1.1999999999999999E-3</v>
      </c>
      <c r="BE908" s="38">
        <f t="shared" si="137"/>
        <v>0</v>
      </c>
      <c r="BF908" s="68">
        <f t="shared" si="143"/>
        <v>0</v>
      </c>
      <c r="BG908" s="44">
        <f>SUM(BF$14:BF908)</f>
        <v>9</v>
      </c>
      <c r="BH908" s="11">
        <f t="shared" si="144"/>
        <v>0</v>
      </c>
      <c r="BI908" s="11">
        <f t="shared" si="145"/>
        <v>895</v>
      </c>
      <c r="BT908" s="74">
        <v>864</v>
      </c>
      <c r="BU908" s="74" t="s">
        <v>1183</v>
      </c>
      <c r="BV908" s="69" t="s">
        <v>2389</v>
      </c>
    </row>
    <row r="909" spans="1:74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AP909" s="68">
        <f t="shared" si="138"/>
        <v>0</v>
      </c>
      <c r="AQ909" s="68">
        <v>896</v>
      </c>
      <c r="AR909" s="41" t="s">
        <v>1213</v>
      </c>
      <c r="AS909" s="42">
        <v>5</v>
      </c>
      <c r="AT909" s="43">
        <v>1.6000000000000001E-3</v>
      </c>
      <c r="AU909" s="38">
        <f t="shared" si="136"/>
        <v>0</v>
      </c>
      <c r="AV909" s="68">
        <f t="shared" si="139"/>
        <v>0</v>
      </c>
      <c r="AW909" s="44">
        <f>SUM(AV$14:AV909)</f>
        <v>0</v>
      </c>
      <c r="AX909" s="11">
        <f t="shared" si="140"/>
        <v>0</v>
      </c>
      <c r="AY909" s="11">
        <f t="shared" si="141"/>
        <v>896</v>
      </c>
      <c r="AZ909" s="11">
        <f t="shared" si="142"/>
        <v>0</v>
      </c>
      <c r="BA909" s="11">
        <v>896</v>
      </c>
      <c r="BB909" s="54" t="s">
        <v>2196</v>
      </c>
      <c r="BC909" s="54">
        <v>5</v>
      </c>
      <c r="BD909" s="54">
        <v>1.6000000000000001E-3</v>
      </c>
      <c r="BE909" s="38">
        <f t="shared" si="137"/>
        <v>0</v>
      </c>
      <c r="BF909" s="68">
        <f t="shared" si="143"/>
        <v>0</v>
      </c>
      <c r="BG909" s="44">
        <f>SUM(BF$14:BF909)</f>
        <v>9</v>
      </c>
      <c r="BH909" s="11">
        <f t="shared" si="144"/>
        <v>0</v>
      </c>
      <c r="BI909" s="11">
        <f t="shared" si="145"/>
        <v>896</v>
      </c>
      <c r="BT909" s="74">
        <v>865</v>
      </c>
      <c r="BU909" s="74" t="s">
        <v>1184</v>
      </c>
      <c r="BV909" s="69" t="s">
        <v>2389</v>
      </c>
    </row>
    <row r="910" spans="1:74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AP910" s="68">
        <f t="shared" si="138"/>
        <v>0</v>
      </c>
      <c r="AQ910" s="68">
        <v>897</v>
      </c>
      <c r="AR910" s="41" t="s">
        <v>1214</v>
      </c>
      <c r="AS910" s="42">
        <v>5</v>
      </c>
      <c r="AT910" s="43">
        <v>1.6000000000000001E-3</v>
      </c>
      <c r="AU910" s="38">
        <f t="shared" ref="AU910:AU973" si="146">IFERROR(FIND(F$3,AR910,1),0)</f>
        <v>0</v>
      </c>
      <c r="AV910" s="68">
        <f t="shared" si="139"/>
        <v>0</v>
      </c>
      <c r="AW910" s="44">
        <f>SUM(AV$14:AV910)</f>
        <v>0</v>
      </c>
      <c r="AX910" s="11">
        <f t="shared" si="140"/>
        <v>0</v>
      </c>
      <c r="AY910" s="11">
        <f t="shared" si="141"/>
        <v>897</v>
      </c>
      <c r="AZ910" s="11">
        <f t="shared" si="142"/>
        <v>0</v>
      </c>
      <c r="BA910" s="11">
        <v>897</v>
      </c>
      <c r="BB910" s="54" t="s">
        <v>2197</v>
      </c>
      <c r="BC910" s="54">
        <v>5</v>
      </c>
      <c r="BD910" s="54">
        <v>1.6000000000000001E-3</v>
      </c>
      <c r="BE910" s="38">
        <f t="shared" ref="BE910:BE973" si="147">IFERROR(FIND(F$3,BB910,1),0)</f>
        <v>0</v>
      </c>
      <c r="BF910" s="68">
        <f t="shared" si="143"/>
        <v>0</v>
      </c>
      <c r="BG910" s="44">
        <f>SUM(BF$14:BF910)</f>
        <v>9</v>
      </c>
      <c r="BH910" s="11">
        <f t="shared" si="144"/>
        <v>0</v>
      </c>
      <c r="BI910" s="11">
        <f t="shared" si="145"/>
        <v>897</v>
      </c>
      <c r="BT910" s="74">
        <v>866</v>
      </c>
      <c r="BU910" s="74" t="s">
        <v>1185</v>
      </c>
      <c r="BV910" s="69" t="s">
        <v>2389</v>
      </c>
    </row>
    <row r="911" spans="1:74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AP911" s="68">
        <f t="shared" ref="AP911:AP974" si="148">AX911</f>
        <v>0</v>
      </c>
      <c r="AQ911" s="68">
        <v>898</v>
      </c>
      <c r="AR911" s="41" t="s">
        <v>1215</v>
      </c>
      <c r="AS911" s="42">
        <v>5</v>
      </c>
      <c r="AT911" s="43">
        <v>1.6000000000000001E-3</v>
      </c>
      <c r="AU911" s="38">
        <f t="shared" si="146"/>
        <v>0</v>
      </c>
      <c r="AV911" s="68">
        <f t="shared" ref="AV911:AV974" si="149">IF(AU911=0,0,1)</f>
        <v>0</v>
      </c>
      <c r="AW911" s="44">
        <f>SUM(AV$14:AV911)</f>
        <v>0</v>
      </c>
      <c r="AX911" s="11">
        <f t="shared" ref="AX911:AX974" si="150">IF(AV911=1,AW911,0)</f>
        <v>0</v>
      </c>
      <c r="AY911" s="11">
        <f t="shared" ref="AY911:AY974" si="151">AQ911</f>
        <v>898</v>
      </c>
      <c r="AZ911" s="11">
        <f t="shared" ref="AZ911:AZ974" si="152">BH911</f>
        <v>0</v>
      </c>
      <c r="BA911" s="11">
        <v>898</v>
      </c>
      <c r="BB911" s="54" t="s">
        <v>2198</v>
      </c>
      <c r="BC911" s="54">
        <v>5</v>
      </c>
      <c r="BD911" s="54">
        <v>1.6000000000000001E-3</v>
      </c>
      <c r="BE911" s="38">
        <f t="shared" si="147"/>
        <v>0</v>
      </c>
      <c r="BF911" s="68">
        <f t="shared" si="143"/>
        <v>0</v>
      </c>
      <c r="BG911" s="44">
        <f>SUM(BF$14:BF911)</f>
        <v>9</v>
      </c>
      <c r="BH911" s="11">
        <f t="shared" si="144"/>
        <v>0</v>
      </c>
      <c r="BI911" s="11">
        <f t="shared" si="145"/>
        <v>898</v>
      </c>
      <c r="BT911" s="74">
        <v>867</v>
      </c>
      <c r="BU911" s="74" t="s">
        <v>1186</v>
      </c>
      <c r="BV911" s="69" t="s">
        <v>2389</v>
      </c>
    </row>
    <row r="912" spans="1:74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AP912" s="68">
        <f t="shared" si="148"/>
        <v>0</v>
      </c>
      <c r="AQ912" s="68">
        <v>899</v>
      </c>
      <c r="AR912" s="41" t="s">
        <v>1216</v>
      </c>
      <c r="AS912" s="42">
        <v>3</v>
      </c>
      <c r="AT912" s="43">
        <v>8.0000000000000004E-4</v>
      </c>
      <c r="AU912" s="38">
        <f t="shared" si="146"/>
        <v>0</v>
      </c>
      <c r="AV912" s="68">
        <f t="shared" si="149"/>
        <v>0</v>
      </c>
      <c r="AW912" s="44">
        <f>SUM(AV$14:AV912)</f>
        <v>0</v>
      </c>
      <c r="AX912" s="11">
        <f t="shared" si="150"/>
        <v>0</v>
      </c>
      <c r="AY912" s="11">
        <f t="shared" si="151"/>
        <v>899</v>
      </c>
      <c r="AZ912" s="11">
        <f t="shared" si="152"/>
        <v>0</v>
      </c>
      <c r="BA912" s="11">
        <v>899</v>
      </c>
      <c r="BB912" s="54" t="s">
        <v>2199</v>
      </c>
      <c r="BC912" s="54">
        <v>3</v>
      </c>
      <c r="BD912" s="54">
        <v>8.0000000000000004E-4</v>
      </c>
      <c r="BE912" s="38">
        <f t="shared" si="147"/>
        <v>0</v>
      </c>
      <c r="BF912" s="68">
        <f t="shared" ref="BF912:BF975" si="153">IF(BE912=0,0,1)</f>
        <v>0</v>
      </c>
      <c r="BG912" s="44">
        <f>SUM(BF$14:BF912)</f>
        <v>9</v>
      </c>
      <c r="BH912" s="11">
        <f t="shared" ref="BH912:BH975" si="154">IF(BF912=1,BG912,0)</f>
        <v>0</v>
      </c>
      <c r="BI912" s="11">
        <f t="shared" ref="BI912:BI975" si="155">BA912</f>
        <v>899</v>
      </c>
      <c r="BT912" s="74">
        <v>868</v>
      </c>
      <c r="BU912" s="74" t="s">
        <v>1187</v>
      </c>
      <c r="BV912" s="69" t="s">
        <v>2389</v>
      </c>
    </row>
    <row r="913" spans="1:74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AP913" s="68">
        <f t="shared" si="148"/>
        <v>0</v>
      </c>
      <c r="AQ913" s="68">
        <v>900</v>
      </c>
      <c r="AR913" s="41" t="s">
        <v>685</v>
      </c>
      <c r="AS913" s="42">
        <v>5</v>
      </c>
      <c r="AT913" s="43">
        <v>1.6000000000000001E-3</v>
      </c>
      <c r="AU913" s="38">
        <f t="shared" si="146"/>
        <v>0</v>
      </c>
      <c r="AV913" s="68">
        <f t="shared" si="149"/>
        <v>0</v>
      </c>
      <c r="AW913" s="44">
        <f>SUM(AV$14:AV913)</f>
        <v>0</v>
      </c>
      <c r="AX913" s="11">
        <f t="shared" si="150"/>
        <v>0</v>
      </c>
      <c r="AY913" s="11">
        <f t="shared" si="151"/>
        <v>900</v>
      </c>
      <c r="AZ913" s="11">
        <f t="shared" si="152"/>
        <v>0</v>
      </c>
      <c r="BA913" s="11">
        <v>900</v>
      </c>
      <c r="BB913" s="54" t="s">
        <v>1648</v>
      </c>
      <c r="BC913" s="54">
        <v>5</v>
      </c>
      <c r="BD913" s="54">
        <v>1.6000000000000001E-3</v>
      </c>
      <c r="BE913" s="38">
        <f t="shared" si="147"/>
        <v>0</v>
      </c>
      <c r="BF913" s="68">
        <f t="shared" si="153"/>
        <v>0</v>
      </c>
      <c r="BG913" s="44">
        <f>SUM(BF$14:BF913)</f>
        <v>9</v>
      </c>
      <c r="BH913" s="11">
        <f t="shared" si="154"/>
        <v>0</v>
      </c>
      <c r="BI913" s="11">
        <f t="shared" si="155"/>
        <v>900</v>
      </c>
      <c r="BT913" s="74">
        <v>869</v>
      </c>
      <c r="BU913" s="74" t="s">
        <v>1188</v>
      </c>
      <c r="BV913" s="69" t="s">
        <v>2389</v>
      </c>
    </row>
    <row r="914" spans="1:7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AP914" s="68">
        <f t="shared" si="148"/>
        <v>0</v>
      </c>
      <c r="AQ914" s="68">
        <v>901</v>
      </c>
      <c r="AR914" s="41" t="s">
        <v>312</v>
      </c>
      <c r="AS914" s="42">
        <v>3</v>
      </c>
      <c r="AT914" s="43">
        <v>8.0000000000000004E-4</v>
      </c>
      <c r="AU914" s="38">
        <f t="shared" si="146"/>
        <v>0</v>
      </c>
      <c r="AV914" s="68">
        <f t="shared" si="149"/>
        <v>0</v>
      </c>
      <c r="AW914" s="44">
        <f>SUM(AV$14:AV914)</f>
        <v>0</v>
      </c>
      <c r="AX914" s="11">
        <f t="shared" si="150"/>
        <v>0</v>
      </c>
      <c r="AY914" s="11">
        <f t="shared" si="151"/>
        <v>901</v>
      </c>
      <c r="AZ914" s="11">
        <f t="shared" si="152"/>
        <v>0</v>
      </c>
      <c r="BA914" s="11">
        <v>901</v>
      </c>
      <c r="BB914" s="54" t="s">
        <v>2200</v>
      </c>
      <c r="BC914" s="54">
        <v>3</v>
      </c>
      <c r="BD914" s="54">
        <v>8.0000000000000004E-4</v>
      </c>
      <c r="BE914" s="38">
        <f t="shared" si="147"/>
        <v>0</v>
      </c>
      <c r="BF914" s="68">
        <f t="shared" si="153"/>
        <v>0</v>
      </c>
      <c r="BG914" s="44">
        <f>SUM(BF$14:BF914)</f>
        <v>9</v>
      </c>
      <c r="BH914" s="11">
        <f t="shared" si="154"/>
        <v>0</v>
      </c>
      <c r="BI914" s="11">
        <f t="shared" si="155"/>
        <v>901</v>
      </c>
      <c r="BT914" s="74">
        <v>870</v>
      </c>
      <c r="BU914" s="74" t="s">
        <v>1189</v>
      </c>
      <c r="BV914" s="69" t="s">
        <v>2389</v>
      </c>
    </row>
    <row r="915" spans="1:74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AP915" s="68">
        <f t="shared" si="148"/>
        <v>0</v>
      </c>
      <c r="AQ915" s="68">
        <v>902</v>
      </c>
      <c r="AR915" s="41" t="s">
        <v>1217</v>
      </c>
      <c r="AS915" s="42">
        <v>3</v>
      </c>
      <c r="AT915" s="43">
        <v>8.0000000000000004E-4</v>
      </c>
      <c r="AU915" s="38">
        <f t="shared" si="146"/>
        <v>0</v>
      </c>
      <c r="AV915" s="68">
        <f t="shared" si="149"/>
        <v>0</v>
      </c>
      <c r="AW915" s="44">
        <f>SUM(AV$14:AV915)</f>
        <v>0</v>
      </c>
      <c r="AX915" s="11">
        <f t="shared" si="150"/>
        <v>0</v>
      </c>
      <c r="AY915" s="11">
        <f t="shared" si="151"/>
        <v>902</v>
      </c>
      <c r="AZ915" s="11">
        <f t="shared" si="152"/>
        <v>0</v>
      </c>
      <c r="BA915" s="11">
        <v>902</v>
      </c>
      <c r="BB915" s="54" t="s">
        <v>2201</v>
      </c>
      <c r="BC915" s="54">
        <v>3</v>
      </c>
      <c r="BD915" s="54">
        <v>8.0000000000000004E-4</v>
      </c>
      <c r="BE915" s="38">
        <f t="shared" si="147"/>
        <v>0</v>
      </c>
      <c r="BF915" s="68">
        <f t="shared" si="153"/>
        <v>0</v>
      </c>
      <c r="BG915" s="44">
        <f>SUM(BF$14:BF915)</f>
        <v>9</v>
      </c>
      <c r="BH915" s="11">
        <f t="shared" si="154"/>
        <v>0</v>
      </c>
      <c r="BI915" s="11">
        <f t="shared" si="155"/>
        <v>902</v>
      </c>
      <c r="BT915" s="74">
        <v>871</v>
      </c>
      <c r="BU915" s="74" t="s">
        <v>1190</v>
      </c>
      <c r="BV915" s="69" t="s">
        <v>2389</v>
      </c>
    </row>
    <row r="916" spans="1:74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AP916" s="68">
        <f t="shared" si="148"/>
        <v>0</v>
      </c>
      <c r="AQ916" s="68">
        <v>903</v>
      </c>
      <c r="AR916" s="41" t="s">
        <v>1218</v>
      </c>
      <c r="AS916" s="42">
        <v>3</v>
      </c>
      <c r="AT916" s="43">
        <v>8.0000000000000004E-4</v>
      </c>
      <c r="AU916" s="38">
        <f t="shared" si="146"/>
        <v>0</v>
      </c>
      <c r="AV916" s="68">
        <f t="shared" si="149"/>
        <v>0</v>
      </c>
      <c r="AW916" s="44">
        <f>SUM(AV$14:AV916)</f>
        <v>0</v>
      </c>
      <c r="AX916" s="11">
        <f t="shared" si="150"/>
        <v>0</v>
      </c>
      <c r="AY916" s="11">
        <f t="shared" si="151"/>
        <v>903</v>
      </c>
      <c r="AZ916" s="11">
        <f t="shared" si="152"/>
        <v>0</v>
      </c>
      <c r="BA916" s="11">
        <v>903</v>
      </c>
      <c r="BB916" s="54" t="s">
        <v>2202</v>
      </c>
      <c r="BC916" s="54">
        <v>3</v>
      </c>
      <c r="BD916" s="54">
        <v>8.0000000000000004E-4</v>
      </c>
      <c r="BE916" s="38">
        <f t="shared" si="147"/>
        <v>0</v>
      </c>
      <c r="BF916" s="68">
        <f t="shared" si="153"/>
        <v>0</v>
      </c>
      <c r="BG916" s="44">
        <f>SUM(BF$14:BF916)</f>
        <v>9</v>
      </c>
      <c r="BH916" s="11">
        <f t="shared" si="154"/>
        <v>0</v>
      </c>
      <c r="BI916" s="11">
        <f t="shared" si="155"/>
        <v>903</v>
      </c>
      <c r="BT916" s="74">
        <v>872</v>
      </c>
      <c r="BU916" s="74" t="s">
        <v>1191</v>
      </c>
      <c r="BV916" s="69" t="s">
        <v>2389</v>
      </c>
    </row>
    <row r="917" spans="1:74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AP917" s="68">
        <f t="shared" si="148"/>
        <v>0</v>
      </c>
      <c r="AQ917" s="68">
        <v>904</v>
      </c>
      <c r="AR917" s="41" t="s">
        <v>1219</v>
      </c>
      <c r="AS917" s="42">
        <v>3</v>
      </c>
      <c r="AT917" s="43">
        <v>8.0000000000000004E-4</v>
      </c>
      <c r="AU917" s="38">
        <f t="shared" si="146"/>
        <v>0</v>
      </c>
      <c r="AV917" s="68">
        <f t="shared" si="149"/>
        <v>0</v>
      </c>
      <c r="AW917" s="44">
        <f>SUM(AV$14:AV917)</f>
        <v>0</v>
      </c>
      <c r="AX917" s="11">
        <f t="shared" si="150"/>
        <v>0</v>
      </c>
      <c r="AY917" s="11">
        <f t="shared" si="151"/>
        <v>904</v>
      </c>
      <c r="AZ917" s="11">
        <f t="shared" si="152"/>
        <v>0</v>
      </c>
      <c r="BA917" s="11">
        <v>904</v>
      </c>
      <c r="BB917" s="54" t="s">
        <v>2203</v>
      </c>
      <c r="BC917" s="54">
        <v>3</v>
      </c>
      <c r="BD917" s="54">
        <v>8.0000000000000004E-4</v>
      </c>
      <c r="BE917" s="38">
        <f t="shared" si="147"/>
        <v>0</v>
      </c>
      <c r="BF917" s="68">
        <f t="shared" si="153"/>
        <v>0</v>
      </c>
      <c r="BG917" s="44">
        <f>SUM(BF$14:BF917)</f>
        <v>9</v>
      </c>
      <c r="BH917" s="11">
        <f t="shared" si="154"/>
        <v>0</v>
      </c>
      <c r="BI917" s="11">
        <f t="shared" si="155"/>
        <v>904</v>
      </c>
      <c r="BT917" s="74">
        <v>873</v>
      </c>
      <c r="BU917" s="74" t="s">
        <v>1192</v>
      </c>
      <c r="BV917" s="69" t="s">
        <v>2389</v>
      </c>
    </row>
    <row r="918" spans="1:74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AP918" s="68">
        <f t="shared" si="148"/>
        <v>0</v>
      </c>
      <c r="AQ918" s="68">
        <v>905</v>
      </c>
      <c r="AR918" s="41" t="s">
        <v>313</v>
      </c>
      <c r="AS918" s="42">
        <v>3</v>
      </c>
      <c r="AT918" s="43">
        <v>8.0000000000000004E-4</v>
      </c>
      <c r="AU918" s="38">
        <f t="shared" si="146"/>
        <v>0</v>
      </c>
      <c r="AV918" s="68">
        <f t="shared" si="149"/>
        <v>0</v>
      </c>
      <c r="AW918" s="44">
        <f>SUM(AV$14:AV918)</f>
        <v>0</v>
      </c>
      <c r="AX918" s="11">
        <f t="shared" si="150"/>
        <v>0</v>
      </c>
      <c r="AY918" s="11">
        <f t="shared" si="151"/>
        <v>905</v>
      </c>
      <c r="AZ918" s="11">
        <f t="shared" si="152"/>
        <v>0</v>
      </c>
      <c r="BA918" s="11">
        <v>905</v>
      </c>
      <c r="BB918" s="54" t="s">
        <v>2204</v>
      </c>
      <c r="BC918" s="54">
        <v>3</v>
      </c>
      <c r="BD918" s="54">
        <v>8.0000000000000004E-4</v>
      </c>
      <c r="BE918" s="38">
        <f t="shared" si="147"/>
        <v>0</v>
      </c>
      <c r="BF918" s="68">
        <f t="shared" si="153"/>
        <v>0</v>
      </c>
      <c r="BG918" s="44">
        <f>SUM(BF$14:BF918)</f>
        <v>9</v>
      </c>
      <c r="BH918" s="11">
        <f t="shared" si="154"/>
        <v>0</v>
      </c>
      <c r="BI918" s="11">
        <f t="shared" si="155"/>
        <v>905</v>
      </c>
      <c r="BT918" s="74">
        <v>874</v>
      </c>
      <c r="BU918" s="74" t="s">
        <v>1193</v>
      </c>
      <c r="BV918" s="69" t="s">
        <v>2389</v>
      </c>
    </row>
    <row r="919" spans="1:74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AP919" s="68">
        <f t="shared" si="148"/>
        <v>0</v>
      </c>
      <c r="AQ919" s="68">
        <v>906</v>
      </c>
      <c r="AR919" s="41" t="s">
        <v>1220</v>
      </c>
      <c r="AS919" s="42">
        <v>3</v>
      </c>
      <c r="AT919" s="43">
        <v>8.0000000000000004E-4</v>
      </c>
      <c r="AU919" s="38">
        <f t="shared" si="146"/>
        <v>0</v>
      </c>
      <c r="AV919" s="68">
        <f t="shared" si="149"/>
        <v>0</v>
      </c>
      <c r="AW919" s="44">
        <f>SUM(AV$14:AV919)</f>
        <v>0</v>
      </c>
      <c r="AX919" s="11">
        <f t="shared" si="150"/>
        <v>0</v>
      </c>
      <c r="AY919" s="11">
        <f t="shared" si="151"/>
        <v>906</v>
      </c>
      <c r="AZ919" s="11">
        <f t="shared" si="152"/>
        <v>0</v>
      </c>
      <c r="BA919" s="11">
        <v>906</v>
      </c>
      <c r="BB919" s="54" t="s">
        <v>2205</v>
      </c>
      <c r="BC919" s="54">
        <v>3</v>
      </c>
      <c r="BD919" s="54">
        <v>8.0000000000000004E-4</v>
      </c>
      <c r="BE919" s="38">
        <f t="shared" si="147"/>
        <v>0</v>
      </c>
      <c r="BF919" s="68">
        <f t="shared" si="153"/>
        <v>0</v>
      </c>
      <c r="BG919" s="44">
        <f>SUM(BF$14:BF919)</f>
        <v>9</v>
      </c>
      <c r="BH919" s="11">
        <f t="shared" si="154"/>
        <v>0</v>
      </c>
      <c r="BI919" s="11">
        <f t="shared" si="155"/>
        <v>906</v>
      </c>
      <c r="BT919" s="74">
        <v>875</v>
      </c>
      <c r="BU919" s="74" t="s">
        <v>1194</v>
      </c>
      <c r="BV919" s="69" t="s">
        <v>2389</v>
      </c>
    </row>
    <row r="920" spans="1:74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AP920" s="68">
        <f t="shared" si="148"/>
        <v>0</v>
      </c>
      <c r="AQ920" s="68">
        <v>907</v>
      </c>
      <c r="AR920" s="41" t="s">
        <v>1221</v>
      </c>
      <c r="AS920" s="42">
        <v>3</v>
      </c>
      <c r="AT920" s="43">
        <v>8.0000000000000004E-4</v>
      </c>
      <c r="AU920" s="38">
        <f t="shared" si="146"/>
        <v>0</v>
      </c>
      <c r="AV920" s="68">
        <f t="shared" si="149"/>
        <v>0</v>
      </c>
      <c r="AW920" s="44">
        <f>SUM(AV$14:AV920)</f>
        <v>0</v>
      </c>
      <c r="AX920" s="11">
        <f t="shared" si="150"/>
        <v>0</v>
      </c>
      <c r="AY920" s="11">
        <f t="shared" si="151"/>
        <v>907</v>
      </c>
      <c r="AZ920" s="11">
        <f t="shared" si="152"/>
        <v>0</v>
      </c>
      <c r="BA920" s="11">
        <v>907</v>
      </c>
      <c r="BB920" s="54" t="s">
        <v>2206</v>
      </c>
      <c r="BC920" s="54">
        <v>3</v>
      </c>
      <c r="BD920" s="54">
        <v>8.0000000000000004E-4</v>
      </c>
      <c r="BE920" s="38">
        <f t="shared" si="147"/>
        <v>0</v>
      </c>
      <c r="BF920" s="68">
        <f t="shared" si="153"/>
        <v>0</v>
      </c>
      <c r="BG920" s="44">
        <f>SUM(BF$14:BF920)</f>
        <v>9</v>
      </c>
      <c r="BH920" s="11">
        <f t="shared" si="154"/>
        <v>0</v>
      </c>
      <c r="BI920" s="11">
        <f t="shared" si="155"/>
        <v>907</v>
      </c>
      <c r="BT920" s="74">
        <v>876</v>
      </c>
      <c r="BU920" s="74" t="s">
        <v>1195</v>
      </c>
      <c r="BV920" s="69" t="s">
        <v>2389</v>
      </c>
    </row>
    <row r="921" spans="1:74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AP921" s="68">
        <f t="shared" si="148"/>
        <v>0</v>
      </c>
      <c r="AQ921" s="68">
        <v>908</v>
      </c>
      <c r="AR921" s="41" t="s">
        <v>1222</v>
      </c>
      <c r="AS921" s="42">
        <v>3</v>
      </c>
      <c r="AT921" s="43">
        <v>8.0000000000000004E-4</v>
      </c>
      <c r="AU921" s="38">
        <f t="shared" si="146"/>
        <v>0</v>
      </c>
      <c r="AV921" s="68">
        <f t="shared" si="149"/>
        <v>0</v>
      </c>
      <c r="AW921" s="44">
        <f>SUM(AV$14:AV921)</f>
        <v>0</v>
      </c>
      <c r="AX921" s="11">
        <f t="shared" si="150"/>
        <v>0</v>
      </c>
      <c r="AY921" s="11">
        <f t="shared" si="151"/>
        <v>908</v>
      </c>
      <c r="AZ921" s="11">
        <f t="shared" si="152"/>
        <v>0</v>
      </c>
      <c r="BA921" s="11">
        <v>908</v>
      </c>
      <c r="BB921" s="54" t="s">
        <v>2207</v>
      </c>
      <c r="BC921" s="54">
        <v>3</v>
      </c>
      <c r="BD921" s="54">
        <v>8.0000000000000004E-4</v>
      </c>
      <c r="BE921" s="38">
        <f t="shared" si="147"/>
        <v>0</v>
      </c>
      <c r="BF921" s="68">
        <f t="shared" si="153"/>
        <v>0</v>
      </c>
      <c r="BG921" s="44">
        <f>SUM(BF$14:BF921)</f>
        <v>9</v>
      </c>
      <c r="BH921" s="11">
        <f t="shared" si="154"/>
        <v>0</v>
      </c>
      <c r="BI921" s="11">
        <f t="shared" si="155"/>
        <v>908</v>
      </c>
      <c r="BT921" s="74">
        <v>877</v>
      </c>
      <c r="BU921" s="74" t="s">
        <v>1196</v>
      </c>
      <c r="BV921" s="69" t="s">
        <v>2389</v>
      </c>
    </row>
    <row r="922" spans="1:74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AP922" s="68">
        <f t="shared" si="148"/>
        <v>0</v>
      </c>
      <c r="AQ922" s="68">
        <v>909</v>
      </c>
      <c r="AR922" s="41" t="s">
        <v>1223</v>
      </c>
      <c r="AS922" s="42">
        <v>4</v>
      </c>
      <c r="AT922" s="43">
        <v>1.1999999999999999E-3</v>
      </c>
      <c r="AU922" s="38">
        <f t="shared" si="146"/>
        <v>0</v>
      </c>
      <c r="AV922" s="68">
        <f t="shared" si="149"/>
        <v>0</v>
      </c>
      <c r="AW922" s="44">
        <f>SUM(AV$14:AV922)</f>
        <v>0</v>
      </c>
      <c r="AX922" s="11">
        <f t="shared" si="150"/>
        <v>0</v>
      </c>
      <c r="AY922" s="11">
        <f t="shared" si="151"/>
        <v>909</v>
      </c>
      <c r="AZ922" s="11">
        <f t="shared" si="152"/>
        <v>0</v>
      </c>
      <c r="BA922" s="11">
        <v>909</v>
      </c>
      <c r="BB922" s="54" t="s">
        <v>2208</v>
      </c>
      <c r="BC922" s="54">
        <v>4</v>
      </c>
      <c r="BD922" s="54">
        <v>1.1999999999999999E-3</v>
      </c>
      <c r="BE922" s="38">
        <f t="shared" si="147"/>
        <v>0</v>
      </c>
      <c r="BF922" s="68">
        <f t="shared" si="153"/>
        <v>0</v>
      </c>
      <c r="BG922" s="44">
        <f>SUM(BF$14:BF922)</f>
        <v>9</v>
      </c>
      <c r="BH922" s="11">
        <f t="shared" si="154"/>
        <v>0</v>
      </c>
      <c r="BI922" s="11">
        <f t="shared" si="155"/>
        <v>909</v>
      </c>
      <c r="BT922" s="74">
        <v>878</v>
      </c>
      <c r="BU922" s="74" t="s">
        <v>646</v>
      </c>
      <c r="BV922" s="69" t="s">
        <v>2391</v>
      </c>
    </row>
    <row r="923" spans="1:74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AP923" s="68">
        <f t="shared" si="148"/>
        <v>0</v>
      </c>
      <c r="AQ923" s="68">
        <v>910</v>
      </c>
      <c r="AR923" s="41" t="s">
        <v>1224</v>
      </c>
      <c r="AS923" s="42">
        <v>3</v>
      </c>
      <c r="AT923" s="43">
        <v>8.0000000000000004E-4</v>
      </c>
      <c r="AU923" s="38">
        <f t="shared" si="146"/>
        <v>0</v>
      </c>
      <c r="AV923" s="68">
        <f t="shared" si="149"/>
        <v>0</v>
      </c>
      <c r="AW923" s="44">
        <f>SUM(AV$14:AV923)</f>
        <v>0</v>
      </c>
      <c r="AX923" s="11">
        <f t="shared" si="150"/>
        <v>0</v>
      </c>
      <c r="AY923" s="11">
        <f t="shared" si="151"/>
        <v>910</v>
      </c>
      <c r="AZ923" s="11">
        <f t="shared" si="152"/>
        <v>0</v>
      </c>
      <c r="BA923" s="11">
        <v>910</v>
      </c>
      <c r="BB923" s="54" t="s">
        <v>2209</v>
      </c>
      <c r="BC923" s="54">
        <v>3</v>
      </c>
      <c r="BD923" s="54">
        <v>8.0000000000000004E-4</v>
      </c>
      <c r="BE923" s="38">
        <f t="shared" si="147"/>
        <v>0</v>
      </c>
      <c r="BF923" s="68">
        <f t="shared" si="153"/>
        <v>0</v>
      </c>
      <c r="BG923" s="44">
        <f>SUM(BF$14:BF923)</f>
        <v>9</v>
      </c>
      <c r="BH923" s="11">
        <f t="shared" si="154"/>
        <v>0</v>
      </c>
      <c r="BI923" s="11">
        <f t="shared" si="155"/>
        <v>910</v>
      </c>
      <c r="BT923" s="74">
        <v>879</v>
      </c>
      <c r="BU923" s="74" t="s">
        <v>1197</v>
      </c>
      <c r="BV923" s="69" t="s">
        <v>2389</v>
      </c>
    </row>
    <row r="924" spans="1:7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AP924" s="68">
        <f t="shared" si="148"/>
        <v>0</v>
      </c>
      <c r="AQ924" s="68">
        <v>911</v>
      </c>
      <c r="AR924" s="41" t="s">
        <v>1225</v>
      </c>
      <c r="AS924" s="42">
        <v>4</v>
      </c>
      <c r="AT924" s="43">
        <v>1.1999999999999999E-3</v>
      </c>
      <c r="AU924" s="38">
        <f t="shared" si="146"/>
        <v>0</v>
      </c>
      <c r="AV924" s="68">
        <f t="shared" si="149"/>
        <v>0</v>
      </c>
      <c r="AW924" s="44">
        <f>SUM(AV$14:AV924)</f>
        <v>0</v>
      </c>
      <c r="AX924" s="11">
        <f t="shared" si="150"/>
        <v>0</v>
      </c>
      <c r="AY924" s="11">
        <f t="shared" si="151"/>
        <v>911</v>
      </c>
      <c r="AZ924" s="11">
        <f t="shared" si="152"/>
        <v>0</v>
      </c>
      <c r="BA924" s="11">
        <v>911</v>
      </c>
      <c r="BB924" s="54" t="s">
        <v>2210</v>
      </c>
      <c r="BC924" s="54">
        <v>4</v>
      </c>
      <c r="BD924" s="54">
        <v>1.1999999999999999E-3</v>
      </c>
      <c r="BE924" s="38">
        <f t="shared" si="147"/>
        <v>0</v>
      </c>
      <c r="BF924" s="68">
        <f t="shared" si="153"/>
        <v>0</v>
      </c>
      <c r="BG924" s="44">
        <f>SUM(BF$14:BF924)</f>
        <v>9</v>
      </c>
      <c r="BH924" s="11">
        <f t="shared" si="154"/>
        <v>0</v>
      </c>
      <c r="BI924" s="11">
        <f t="shared" si="155"/>
        <v>911</v>
      </c>
      <c r="BT924" s="74">
        <v>880</v>
      </c>
      <c r="BU924" s="74" t="s">
        <v>1198</v>
      </c>
      <c r="BV924" s="69" t="s">
        <v>2389</v>
      </c>
    </row>
    <row r="925" spans="1:74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AP925" s="68">
        <f t="shared" si="148"/>
        <v>0</v>
      </c>
      <c r="AQ925" s="68">
        <v>912</v>
      </c>
      <c r="AR925" s="41" t="s">
        <v>1226</v>
      </c>
      <c r="AS925" s="42">
        <v>3</v>
      </c>
      <c r="AT925" s="43">
        <v>8.0000000000000004E-4</v>
      </c>
      <c r="AU925" s="38">
        <f t="shared" si="146"/>
        <v>0</v>
      </c>
      <c r="AV925" s="68">
        <f t="shared" si="149"/>
        <v>0</v>
      </c>
      <c r="AW925" s="44">
        <f>SUM(AV$14:AV925)</f>
        <v>0</v>
      </c>
      <c r="AX925" s="11">
        <f t="shared" si="150"/>
        <v>0</v>
      </c>
      <c r="AY925" s="11">
        <f t="shared" si="151"/>
        <v>912</v>
      </c>
      <c r="AZ925" s="11">
        <f t="shared" si="152"/>
        <v>0</v>
      </c>
      <c r="BA925" s="11">
        <v>912</v>
      </c>
      <c r="BB925" s="54" t="s">
        <v>2211</v>
      </c>
      <c r="BC925" s="54">
        <v>3</v>
      </c>
      <c r="BD925" s="54">
        <v>8.0000000000000004E-4</v>
      </c>
      <c r="BE925" s="38">
        <f t="shared" si="147"/>
        <v>0</v>
      </c>
      <c r="BF925" s="68">
        <f t="shared" si="153"/>
        <v>0</v>
      </c>
      <c r="BG925" s="44">
        <f>SUM(BF$14:BF925)</f>
        <v>9</v>
      </c>
      <c r="BH925" s="11">
        <f t="shared" si="154"/>
        <v>0</v>
      </c>
      <c r="BI925" s="11">
        <f t="shared" si="155"/>
        <v>912</v>
      </c>
      <c r="BT925" s="74">
        <v>881</v>
      </c>
      <c r="BU925" s="74" t="s">
        <v>1199</v>
      </c>
      <c r="BV925" s="69" t="s">
        <v>2389</v>
      </c>
    </row>
    <row r="926" spans="1:74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AP926" s="68">
        <f t="shared" si="148"/>
        <v>0</v>
      </c>
      <c r="AQ926" s="68">
        <v>913</v>
      </c>
      <c r="AR926" s="41" t="s">
        <v>1227</v>
      </c>
      <c r="AS926" s="42">
        <v>3</v>
      </c>
      <c r="AT926" s="43">
        <v>8.0000000000000004E-4</v>
      </c>
      <c r="AU926" s="38">
        <f t="shared" si="146"/>
        <v>0</v>
      </c>
      <c r="AV926" s="68">
        <f t="shared" si="149"/>
        <v>0</v>
      </c>
      <c r="AW926" s="44">
        <f>SUM(AV$14:AV926)</f>
        <v>0</v>
      </c>
      <c r="AX926" s="11">
        <f t="shared" si="150"/>
        <v>0</v>
      </c>
      <c r="AY926" s="11">
        <f t="shared" si="151"/>
        <v>913</v>
      </c>
      <c r="AZ926" s="11">
        <f t="shared" si="152"/>
        <v>0</v>
      </c>
      <c r="BA926" s="11">
        <v>913</v>
      </c>
      <c r="BB926" s="54" t="s">
        <v>2212</v>
      </c>
      <c r="BC926" s="54">
        <v>3</v>
      </c>
      <c r="BD926" s="54">
        <v>8.0000000000000004E-4</v>
      </c>
      <c r="BE926" s="38">
        <f t="shared" si="147"/>
        <v>0</v>
      </c>
      <c r="BF926" s="68">
        <f t="shared" si="153"/>
        <v>0</v>
      </c>
      <c r="BG926" s="44">
        <f>SUM(BF$14:BF926)</f>
        <v>9</v>
      </c>
      <c r="BH926" s="11">
        <f t="shared" si="154"/>
        <v>0</v>
      </c>
      <c r="BI926" s="11">
        <f t="shared" si="155"/>
        <v>913</v>
      </c>
      <c r="BT926" s="74">
        <v>882</v>
      </c>
      <c r="BU926" s="74" t="s">
        <v>1200</v>
      </c>
      <c r="BV926" s="69" t="s">
        <v>2389</v>
      </c>
    </row>
    <row r="927" spans="1:74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AP927" s="68">
        <f t="shared" si="148"/>
        <v>0</v>
      </c>
      <c r="AQ927" s="68">
        <v>914</v>
      </c>
      <c r="AR927" s="41" t="s">
        <v>1228</v>
      </c>
      <c r="AS927" s="42">
        <v>3</v>
      </c>
      <c r="AT927" s="43">
        <v>8.0000000000000004E-4</v>
      </c>
      <c r="AU927" s="38">
        <f t="shared" si="146"/>
        <v>0</v>
      </c>
      <c r="AV927" s="68">
        <f t="shared" si="149"/>
        <v>0</v>
      </c>
      <c r="AW927" s="44">
        <f>SUM(AV$14:AV927)</f>
        <v>0</v>
      </c>
      <c r="AX927" s="11">
        <f t="shared" si="150"/>
        <v>0</v>
      </c>
      <c r="AY927" s="11">
        <f t="shared" si="151"/>
        <v>914</v>
      </c>
      <c r="AZ927" s="11">
        <f t="shared" si="152"/>
        <v>0</v>
      </c>
      <c r="BA927" s="11">
        <v>914</v>
      </c>
      <c r="BB927" s="54" t="s">
        <v>2213</v>
      </c>
      <c r="BC927" s="54">
        <v>3</v>
      </c>
      <c r="BD927" s="54">
        <v>8.0000000000000004E-4</v>
      </c>
      <c r="BE927" s="38">
        <f t="shared" si="147"/>
        <v>0</v>
      </c>
      <c r="BF927" s="68">
        <f t="shared" si="153"/>
        <v>0</v>
      </c>
      <c r="BG927" s="44">
        <f>SUM(BF$14:BF927)</f>
        <v>9</v>
      </c>
      <c r="BH927" s="11">
        <f t="shared" si="154"/>
        <v>0</v>
      </c>
      <c r="BI927" s="11">
        <f t="shared" si="155"/>
        <v>914</v>
      </c>
      <c r="BT927" s="74">
        <v>883</v>
      </c>
      <c r="BU927" s="74" t="s">
        <v>1201</v>
      </c>
      <c r="BV927" s="69" t="s">
        <v>2389</v>
      </c>
    </row>
    <row r="928" spans="1:74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AP928" s="68">
        <f t="shared" si="148"/>
        <v>0</v>
      </c>
      <c r="AQ928" s="68">
        <v>915</v>
      </c>
      <c r="AR928" s="41" t="s">
        <v>1229</v>
      </c>
      <c r="AS928" s="42">
        <v>4</v>
      </c>
      <c r="AT928" s="43">
        <v>1.1999999999999999E-3</v>
      </c>
      <c r="AU928" s="38">
        <f t="shared" si="146"/>
        <v>0</v>
      </c>
      <c r="AV928" s="68">
        <f t="shared" si="149"/>
        <v>0</v>
      </c>
      <c r="AW928" s="44">
        <f>SUM(AV$14:AV928)</f>
        <v>0</v>
      </c>
      <c r="AX928" s="11">
        <f t="shared" si="150"/>
        <v>0</v>
      </c>
      <c r="AY928" s="11">
        <f t="shared" si="151"/>
        <v>915</v>
      </c>
      <c r="AZ928" s="11">
        <f t="shared" si="152"/>
        <v>0</v>
      </c>
      <c r="BA928" s="11">
        <v>915</v>
      </c>
      <c r="BB928" s="54" t="s">
        <v>2214</v>
      </c>
      <c r="BC928" s="54">
        <v>4</v>
      </c>
      <c r="BD928" s="54">
        <v>1.1999999999999999E-3</v>
      </c>
      <c r="BE928" s="38">
        <f t="shared" si="147"/>
        <v>0</v>
      </c>
      <c r="BF928" s="68">
        <f t="shared" si="153"/>
        <v>0</v>
      </c>
      <c r="BG928" s="44">
        <f>SUM(BF$14:BF928)</f>
        <v>9</v>
      </c>
      <c r="BH928" s="11">
        <f t="shared" si="154"/>
        <v>0</v>
      </c>
      <c r="BI928" s="11">
        <f t="shared" si="155"/>
        <v>915</v>
      </c>
      <c r="BT928" s="74">
        <v>884</v>
      </c>
      <c r="BU928" s="74" t="s">
        <v>754</v>
      </c>
      <c r="BV928" s="69" t="s">
        <v>2389</v>
      </c>
    </row>
    <row r="929" spans="1:74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AP929" s="68">
        <f t="shared" si="148"/>
        <v>0</v>
      </c>
      <c r="AQ929" s="68">
        <v>916</v>
      </c>
      <c r="AR929" s="41" t="s">
        <v>1230</v>
      </c>
      <c r="AS929" s="42">
        <v>3</v>
      </c>
      <c r="AT929" s="43">
        <v>8.0000000000000004E-4</v>
      </c>
      <c r="AU929" s="38">
        <f t="shared" si="146"/>
        <v>0</v>
      </c>
      <c r="AV929" s="68">
        <f t="shared" si="149"/>
        <v>0</v>
      </c>
      <c r="AW929" s="44">
        <f>SUM(AV$14:AV929)</f>
        <v>0</v>
      </c>
      <c r="AX929" s="11">
        <f t="shared" si="150"/>
        <v>0</v>
      </c>
      <c r="AY929" s="11">
        <f t="shared" si="151"/>
        <v>916</v>
      </c>
      <c r="AZ929" s="11">
        <f t="shared" si="152"/>
        <v>0</v>
      </c>
      <c r="BA929" s="11">
        <v>916</v>
      </c>
      <c r="BB929" s="54" t="s">
        <v>2215</v>
      </c>
      <c r="BC929" s="54">
        <v>3</v>
      </c>
      <c r="BD929" s="54">
        <v>8.0000000000000004E-4</v>
      </c>
      <c r="BE929" s="38">
        <f t="shared" si="147"/>
        <v>0</v>
      </c>
      <c r="BF929" s="68">
        <f t="shared" si="153"/>
        <v>0</v>
      </c>
      <c r="BG929" s="44">
        <f>SUM(BF$14:BF929)</f>
        <v>9</v>
      </c>
      <c r="BH929" s="11">
        <f t="shared" si="154"/>
        <v>0</v>
      </c>
      <c r="BI929" s="11">
        <f t="shared" si="155"/>
        <v>916</v>
      </c>
      <c r="BT929" s="74">
        <v>885</v>
      </c>
      <c r="BU929" s="74" t="s">
        <v>1202</v>
      </c>
      <c r="BV929" s="69" t="s">
        <v>2389</v>
      </c>
    </row>
    <row r="930" spans="1:74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AP930" s="68">
        <f t="shared" si="148"/>
        <v>0</v>
      </c>
      <c r="AQ930" s="68">
        <v>917</v>
      </c>
      <c r="AR930" s="41" t="s">
        <v>1231</v>
      </c>
      <c r="AS930" s="42">
        <v>3</v>
      </c>
      <c r="AT930" s="43">
        <v>8.0000000000000004E-4</v>
      </c>
      <c r="AU930" s="38">
        <f t="shared" si="146"/>
        <v>0</v>
      </c>
      <c r="AV930" s="68">
        <f t="shared" si="149"/>
        <v>0</v>
      </c>
      <c r="AW930" s="44">
        <f>SUM(AV$14:AV930)</f>
        <v>0</v>
      </c>
      <c r="AX930" s="11">
        <f t="shared" si="150"/>
        <v>0</v>
      </c>
      <c r="AY930" s="11">
        <f t="shared" si="151"/>
        <v>917</v>
      </c>
      <c r="AZ930" s="11">
        <f t="shared" si="152"/>
        <v>0</v>
      </c>
      <c r="BA930" s="11">
        <v>917</v>
      </c>
      <c r="BB930" s="54" t="s">
        <v>2216</v>
      </c>
      <c r="BC930" s="54">
        <v>3</v>
      </c>
      <c r="BD930" s="54">
        <v>8.0000000000000004E-4</v>
      </c>
      <c r="BE930" s="38">
        <f t="shared" si="147"/>
        <v>0</v>
      </c>
      <c r="BF930" s="68">
        <f t="shared" si="153"/>
        <v>0</v>
      </c>
      <c r="BG930" s="44">
        <f>SUM(BF$14:BF930)</f>
        <v>9</v>
      </c>
      <c r="BH930" s="11">
        <f t="shared" si="154"/>
        <v>0</v>
      </c>
      <c r="BI930" s="11">
        <f t="shared" si="155"/>
        <v>917</v>
      </c>
      <c r="BT930" s="74">
        <v>886</v>
      </c>
      <c r="BU930" s="74" t="s">
        <v>1203</v>
      </c>
      <c r="BV930" s="69" t="s">
        <v>2389</v>
      </c>
    </row>
    <row r="931" spans="1:74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AP931" s="68">
        <f t="shared" si="148"/>
        <v>0</v>
      </c>
      <c r="AQ931" s="68">
        <v>918</v>
      </c>
      <c r="AR931" s="41" t="s">
        <v>1232</v>
      </c>
      <c r="AS931" s="42">
        <v>3</v>
      </c>
      <c r="AT931" s="43">
        <v>8.0000000000000004E-4</v>
      </c>
      <c r="AU931" s="38">
        <f t="shared" si="146"/>
        <v>0</v>
      </c>
      <c r="AV931" s="68">
        <f t="shared" si="149"/>
        <v>0</v>
      </c>
      <c r="AW931" s="44">
        <f>SUM(AV$14:AV931)</f>
        <v>0</v>
      </c>
      <c r="AX931" s="11">
        <f t="shared" si="150"/>
        <v>0</v>
      </c>
      <c r="AY931" s="11">
        <f t="shared" si="151"/>
        <v>918</v>
      </c>
      <c r="AZ931" s="11">
        <f t="shared" si="152"/>
        <v>0</v>
      </c>
      <c r="BA931" s="11">
        <v>918</v>
      </c>
      <c r="BB931" s="54" t="s">
        <v>2217</v>
      </c>
      <c r="BC931" s="54">
        <v>3</v>
      </c>
      <c r="BD931" s="54">
        <v>8.0000000000000004E-4</v>
      </c>
      <c r="BE931" s="38">
        <f t="shared" si="147"/>
        <v>0</v>
      </c>
      <c r="BF931" s="68">
        <f t="shared" si="153"/>
        <v>0</v>
      </c>
      <c r="BG931" s="44">
        <f>SUM(BF$14:BF931)</f>
        <v>9</v>
      </c>
      <c r="BH931" s="11">
        <f t="shared" si="154"/>
        <v>0</v>
      </c>
      <c r="BI931" s="11">
        <f t="shared" si="155"/>
        <v>918</v>
      </c>
      <c r="BT931" s="74">
        <v>887</v>
      </c>
      <c r="BU931" s="74" t="s">
        <v>1204</v>
      </c>
      <c r="BV931" s="69" t="s">
        <v>2389</v>
      </c>
    </row>
    <row r="932" spans="1:74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AP932" s="68">
        <f t="shared" si="148"/>
        <v>0</v>
      </c>
      <c r="AQ932" s="68">
        <v>919</v>
      </c>
      <c r="AR932" s="41" t="s">
        <v>1233</v>
      </c>
      <c r="AS932" s="42">
        <v>3</v>
      </c>
      <c r="AT932" s="43">
        <v>8.0000000000000004E-4</v>
      </c>
      <c r="AU932" s="38">
        <f t="shared" si="146"/>
        <v>0</v>
      </c>
      <c r="AV932" s="68">
        <f t="shared" si="149"/>
        <v>0</v>
      </c>
      <c r="AW932" s="44">
        <f>SUM(AV$14:AV932)</f>
        <v>0</v>
      </c>
      <c r="AX932" s="11">
        <f t="shared" si="150"/>
        <v>0</v>
      </c>
      <c r="AY932" s="11">
        <f t="shared" si="151"/>
        <v>919</v>
      </c>
      <c r="AZ932" s="11">
        <f t="shared" si="152"/>
        <v>0</v>
      </c>
      <c r="BA932" s="11">
        <v>919</v>
      </c>
      <c r="BB932" s="54" t="s">
        <v>2218</v>
      </c>
      <c r="BC932" s="54">
        <v>3</v>
      </c>
      <c r="BD932" s="54">
        <v>8.0000000000000004E-4</v>
      </c>
      <c r="BE932" s="38">
        <f t="shared" si="147"/>
        <v>0</v>
      </c>
      <c r="BF932" s="68">
        <f t="shared" si="153"/>
        <v>0</v>
      </c>
      <c r="BG932" s="44">
        <f>SUM(BF$14:BF932)</f>
        <v>9</v>
      </c>
      <c r="BH932" s="11">
        <f t="shared" si="154"/>
        <v>0</v>
      </c>
      <c r="BI932" s="11">
        <f t="shared" si="155"/>
        <v>919</v>
      </c>
      <c r="BT932" s="74">
        <v>888</v>
      </c>
      <c r="BU932" s="74" t="s">
        <v>1205</v>
      </c>
      <c r="BV932" s="69" t="s">
        <v>2389</v>
      </c>
    </row>
    <row r="933" spans="1:74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AP933" s="68">
        <f t="shared" si="148"/>
        <v>0</v>
      </c>
      <c r="AQ933" s="68">
        <v>920</v>
      </c>
      <c r="AR933" s="41" t="s">
        <v>1234</v>
      </c>
      <c r="AS933" s="42">
        <v>4</v>
      </c>
      <c r="AT933" s="43">
        <v>1.1999999999999999E-3</v>
      </c>
      <c r="AU933" s="38">
        <f t="shared" si="146"/>
        <v>0</v>
      </c>
      <c r="AV933" s="68">
        <f t="shared" si="149"/>
        <v>0</v>
      </c>
      <c r="AW933" s="44">
        <f>SUM(AV$14:AV933)</f>
        <v>0</v>
      </c>
      <c r="AX933" s="11">
        <f t="shared" si="150"/>
        <v>0</v>
      </c>
      <c r="AY933" s="11">
        <f t="shared" si="151"/>
        <v>920</v>
      </c>
      <c r="AZ933" s="11">
        <f t="shared" si="152"/>
        <v>0</v>
      </c>
      <c r="BA933" s="11">
        <v>920</v>
      </c>
      <c r="BB933" s="54" t="s">
        <v>2219</v>
      </c>
      <c r="BC933" s="54">
        <v>4</v>
      </c>
      <c r="BD933" s="54">
        <v>1.1999999999999999E-3</v>
      </c>
      <c r="BE933" s="38">
        <f t="shared" si="147"/>
        <v>0</v>
      </c>
      <c r="BF933" s="68">
        <f t="shared" si="153"/>
        <v>0</v>
      </c>
      <c r="BG933" s="44">
        <f>SUM(BF$14:BF933)</f>
        <v>9</v>
      </c>
      <c r="BH933" s="11">
        <f t="shared" si="154"/>
        <v>0</v>
      </c>
      <c r="BI933" s="11">
        <f t="shared" si="155"/>
        <v>920</v>
      </c>
      <c r="BT933" s="74">
        <v>889</v>
      </c>
      <c r="BU933" s="74" t="s">
        <v>1206</v>
      </c>
      <c r="BV933" s="69" t="s">
        <v>2389</v>
      </c>
    </row>
    <row r="934" spans="1:7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AP934" s="68">
        <f t="shared" si="148"/>
        <v>0</v>
      </c>
      <c r="AQ934" s="68">
        <v>921</v>
      </c>
      <c r="AR934" s="41" t="s">
        <v>1235</v>
      </c>
      <c r="AS934" s="42">
        <v>4</v>
      </c>
      <c r="AT934" s="43">
        <v>1.1999999999999999E-3</v>
      </c>
      <c r="AU934" s="38">
        <f t="shared" si="146"/>
        <v>0</v>
      </c>
      <c r="AV934" s="68">
        <f t="shared" si="149"/>
        <v>0</v>
      </c>
      <c r="AW934" s="44">
        <f>SUM(AV$14:AV934)</f>
        <v>0</v>
      </c>
      <c r="AX934" s="11">
        <f t="shared" si="150"/>
        <v>0</v>
      </c>
      <c r="AY934" s="11">
        <f t="shared" si="151"/>
        <v>921</v>
      </c>
      <c r="AZ934" s="11">
        <f t="shared" si="152"/>
        <v>0</v>
      </c>
      <c r="BA934" s="11">
        <v>921</v>
      </c>
      <c r="BB934" s="54" t="s">
        <v>2220</v>
      </c>
      <c r="BC934" s="54">
        <v>4</v>
      </c>
      <c r="BD934" s="54">
        <v>1.1999999999999999E-3</v>
      </c>
      <c r="BE934" s="38">
        <f t="shared" si="147"/>
        <v>0</v>
      </c>
      <c r="BF934" s="68">
        <f t="shared" si="153"/>
        <v>0</v>
      </c>
      <c r="BG934" s="44">
        <f>SUM(BF$14:BF934)</f>
        <v>9</v>
      </c>
      <c r="BH934" s="11">
        <f t="shared" si="154"/>
        <v>0</v>
      </c>
      <c r="BI934" s="11">
        <f t="shared" si="155"/>
        <v>921</v>
      </c>
      <c r="BT934" s="74">
        <v>890</v>
      </c>
      <c r="BU934" s="74" t="s">
        <v>1207</v>
      </c>
      <c r="BV934" s="69" t="s">
        <v>2389</v>
      </c>
    </row>
    <row r="935" spans="1:74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AP935" s="68">
        <f t="shared" si="148"/>
        <v>0</v>
      </c>
      <c r="AQ935" s="68">
        <v>922</v>
      </c>
      <c r="AR935" s="41" t="s">
        <v>1236</v>
      </c>
      <c r="AS935" s="42">
        <v>7</v>
      </c>
      <c r="AT935" s="43">
        <v>2.5000000000000001E-3</v>
      </c>
      <c r="AU935" s="38">
        <f t="shared" si="146"/>
        <v>0</v>
      </c>
      <c r="AV935" s="68">
        <f t="shared" si="149"/>
        <v>0</v>
      </c>
      <c r="AW935" s="44">
        <f>SUM(AV$14:AV935)</f>
        <v>0</v>
      </c>
      <c r="AX935" s="11">
        <f t="shared" si="150"/>
        <v>0</v>
      </c>
      <c r="AY935" s="11">
        <f t="shared" si="151"/>
        <v>922</v>
      </c>
      <c r="AZ935" s="11">
        <f t="shared" si="152"/>
        <v>0</v>
      </c>
      <c r="BA935" s="11">
        <v>922</v>
      </c>
      <c r="BB935" s="54" t="s">
        <v>2221</v>
      </c>
      <c r="BC935" s="54">
        <v>7</v>
      </c>
      <c r="BD935" s="54">
        <v>2.5000000000000001E-3</v>
      </c>
      <c r="BE935" s="38">
        <f t="shared" si="147"/>
        <v>0</v>
      </c>
      <c r="BF935" s="68">
        <f t="shared" si="153"/>
        <v>0</v>
      </c>
      <c r="BG935" s="44">
        <f>SUM(BF$14:BF935)</f>
        <v>9</v>
      </c>
      <c r="BH935" s="11">
        <f t="shared" si="154"/>
        <v>0</v>
      </c>
      <c r="BI935" s="11">
        <f t="shared" si="155"/>
        <v>922</v>
      </c>
      <c r="BT935" s="74">
        <v>891</v>
      </c>
      <c r="BU935" s="74" t="s">
        <v>1208</v>
      </c>
      <c r="BV935" s="69" t="s">
        <v>2389</v>
      </c>
    </row>
    <row r="936" spans="1:74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AP936" s="68">
        <f t="shared" si="148"/>
        <v>0</v>
      </c>
      <c r="AQ936" s="68">
        <v>923</v>
      </c>
      <c r="AR936" s="41" t="s">
        <v>1237</v>
      </c>
      <c r="AS936" s="42">
        <v>5</v>
      </c>
      <c r="AT936" s="43">
        <v>1.6000000000000001E-3</v>
      </c>
      <c r="AU936" s="38">
        <f t="shared" si="146"/>
        <v>0</v>
      </c>
      <c r="AV936" s="68">
        <f t="shared" si="149"/>
        <v>0</v>
      </c>
      <c r="AW936" s="44">
        <f>SUM(AV$14:AV936)</f>
        <v>0</v>
      </c>
      <c r="AX936" s="11">
        <f t="shared" si="150"/>
        <v>0</v>
      </c>
      <c r="AY936" s="11">
        <f t="shared" si="151"/>
        <v>923</v>
      </c>
      <c r="AZ936" s="11">
        <f t="shared" si="152"/>
        <v>0</v>
      </c>
      <c r="BA936" s="11">
        <v>923</v>
      </c>
      <c r="BB936" s="54" t="s">
        <v>2222</v>
      </c>
      <c r="BC936" s="54">
        <v>5</v>
      </c>
      <c r="BD936" s="54">
        <v>1.6000000000000001E-3</v>
      </c>
      <c r="BE936" s="38">
        <f t="shared" si="147"/>
        <v>0</v>
      </c>
      <c r="BF936" s="68">
        <f t="shared" si="153"/>
        <v>0</v>
      </c>
      <c r="BG936" s="44">
        <f>SUM(BF$14:BF936)</f>
        <v>9</v>
      </c>
      <c r="BH936" s="11">
        <f t="shared" si="154"/>
        <v>0</v>
      </c>
      <c r="BI936" s="11">
        <f t="shared" si="155"/>
        <v>923</v>
      </c>
      <c r="BT936" s="74">
        <v>892</v>
      </c>
      <c r="BU936" s="74" t="s">
        <v>1209</v>
      </c>
      <c r="BV936" s="69" t="s">
        <v>2389</v>
      </c>
    </row>
    <row r="937" spans="1:74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AP937" s="68">
        <f t="shared" si="148"/>
        <v>0</v>
      </c>
      <c r="AQ937" s="68">
        <v>924</v>
      </c>
      <c r="AR937" s="41" t="s">
        <v>1238</v>
      </c>
      <c r="AS937" s="42">
        <v>3</v>
      </c>
      <c r="AT937" s="43">
        <v>8.0000000000000004E-4</v>
      </c>
      <c r="AU937" s="38">
        <f t="shared" si="146"/>
        <v>0</v>
      </c>
      <c r="AV937" s="68">
        <f t="shared" si="149"/>
        <v>0</v>
      </c>
      <c r="AW937" s="44">
        <f>SUM(AV$14:AV937)</f>
        <v>0</v>
      </c>
      <c r="AX937" s="11">
        <f t="shared" si="150"/>
        <v>0</v>
      </c>
      <c r="AY937" s="11">
        <f t="shared" si="151"/>
        <v>924</v>
      </c>
      <c r="AZ937" s="11">
        <f t="shared" si="152"/>
        <v>0</v>
      </c>
      <c r="BA937" s="11">
        <v>924</v>
      </c>
      <c r="BB937" s="54" t="s">
        <v>2223</v>
      </c>
      <c r="BC937" s="54">
        <v>3</v>
      </c>
      <c r="BD937" s="54">
        <v>8.0000000000000004E-4</v>
      </c>
      <c r="BE937" s="38">
        <f t="shared" si="147"/>
        <v>0</v>
      </c>
      <c r="BF937" s="68">
        <f t="shared" si="153"/>
        <v>0</v>
      </c>
      <c r="BG937" s="44">
        <f>SUM(BF$14:BF937)</f>
        <v>9</v>
      </c>
      <c r="BH937" s="11">
        <f t="shared" si="154"/>
        <v>0</v>
      </c>
      <c r="BI937" s="11">
        <f t="shared" si="155"/>
        <v>924</v>
      </c>
      <c r="BT937" s="74">
        <v>893</v>
      </c>
      <c r="BU937" s="74" t="s">
        <v>1210</v>
      </c>
      <c r="BV937" s="69" t="s">
        <v>2389</v>
      </c>
    </row>
    <row r="938" spans="1:74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AP938" s="68">
        <f t="shared" si="148"/>
        <v>0</v>
      </c>
      <c r="AQ938" s="68">
        <v>925</v>
      </c>
      <c r="AR938" s="41" t="s">
        <v>314</v>
      </c>
      <c r="AS938" s="42">
        <v>3</v>
      </c>
      <c r="AT938" s="43">
        <v>8.0000000000000004E-4</v>
      </c>
      <c r="AU938" s="38">
        <f t="shared" si="146"/>
        <v>0</v>
      </c>
      <c r="AV938" s="68">
        <f t="shared" si="149"/>
        <v>0</v>
      </c>
      <c r="AW938" s="44">
        <f>SUM(AV$14:AV938)</f>
        <v>0</v>
      </c>
      <c r="AX938" s="11">
        <f t="shared" si="150"/>
        <v>0</v>
      </c>
      <c r="AY938" s="11">
        <f t="shared" si="151"/>
        <v>925</v>
      </c>
      <c r="AZ938" s="11">
        <f t="shared" si="152"/>
        <v>0</v>
      </c>
      <c r="BA938" s="11">
        <v>925</v>
      </c>
      <c r="BB938" s="54" t="s">
        <v>2224</v>
      </c>
      <c r="BC938" s="54">
        <v>3</v>
      </c>
      <c r="BD938" s="54">
        <v>8.0000000000000004E-4</v>
      </c>
      <c r="BE938" s="38">
        <f t="shared" si="147"/>
        <v>0</v>
      </c>
      <c r="BF938" s="68">
        <f t="shared" si="153"/>
        <v>0</v>
      </c>
      <c r="BG938" s="44">
        <f>SUM(BF$14:BF938)</f>
        <v>9</v>
      </c>
      <c r="BH938" s="11">
        <f t="shared" si="154"/>
        <v>0</v>
      </c>
      <c r="BI938" s="11">
        <f t="shared" si="155"/>
        <v>925</v>
      </c>
      <c r="BT938" s="74">
        <v>894</v>
      </c>
      <c r="BU938" s="74" t="s">
        <v>1211</v>
      </c>
      <c r="BV938" s="69" t="s">
        <v>2389</v>
      </c>
    </row>
    <row r="939" spans="1:74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AP939" s="68">
        <f t="shared" si="148"/>
        <v>0</v>
      </c>
      <c r="AQ939" s="68">
        <v>926</v>
      </c>
      <c r="AR939" s="41" t="s">
        <v>1239</v>
      </c>
      <c r="AS939" s="42">
        <v>4</v>
      </c>
      <c r="AT939" s="43">
        <v>1.1999999999999999E-3</v>
      </c>
      <c r="AU939" s="38">
        <f t="shared" si="146"/>
        <v>0</v>
      </c>
      <c r="AV939" s="68">
        <f t="shared" si="149"/>
        <v>0</v>
      </c>
      <c r="AW939" s="44">
        <f>SUM(AV$14:AV939)</f>
        <v>0</v>
      </c>
      <c r="AX939" s="11">
        <f t="shared" si="150"/>
        <v>0</v>
      </c>
      <c r="AY939" s="11">
        <f t="shared" si="151"/>
        <v>926</v>
      </c>
      <c r="AZ939" s="11">
        <f t="shared" si="152"/>
        <v>0</v>
      </c>
      <c r="BA939" s="11">
        <v>926</v>
      </c>
      <c r="BB939" s="54" t="s">
        <v>2225</v>
      </c>
      <c r="BC939" s="54">
        <v>4</v>
      </c>
      <c r="BD939" s="54">
        <v>1.1999999999999999E-3</v>
      </c>
      <c r="BE939" s="38">
        <f t="shared" si="147"/>
        <v>0</v>
      </c>
      <c r="BF939" s="68">
        <f t="shared" si="153"/>
        <v>0</v>
      </c>
      <c r="BG939" s="44">
        <f>SUM(BF$14:BF939)</f>
        <v>9</v>
      </c>
      <c r="BH939" s="11">
        <f t="shared" si="154"/>
        <v>0</v>
      </c>
      <c r="BI939" s="11">
        <f t="shared" si="155"/>
        <v>926</v>
      </c>
      <c r="BT939" s="74">
        <v>895</v>
      </c>
      <c r="BU939" s="74" t="s">
        <v>1212</v>
      </c>
      <c r="BV939" s="69" t="s">
        <v>2389</v>
      </c>
    </row>
    <row r="940" spans="1:74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AP940" s="68">
        <f t="shared" si="148"/>
        <v>0</v>
      </c>
      <c r="AQ940" s="68">
        <v>927</v>
      </c>
      <c r="AR940" s="41" t="s">
        <v>1240</v>
      </c>
      <c r="AS940" s="42">
        <v>3</v>
      </c>
      <c r="AT940" s="43">
        <v>8.0000000000000004E-4</v>
      </c>
      <c r="AU940" s="38">
        <f t="shared" si="146"/>
        <v>0</v>
      </c>
      <c r="AV940" s="68">
        <f t="shared" si="149"/>
        <v>0</v>
      </c>
      <c r="AW940" s="44">
        <f>SUM(AV$14:AV940)</f>
        <v>0</v>
      </c>
      <c r="AX940" s="11">
        <f t="shared" si="150"/>
        <v>0</v>
      </c>
      <c r="AY940" s="11">
        <f t="shared" si="151"/>
        <v>927</v>
      </c>
      <c r="AZ940" s="11">
        <f t="shared" si="152"/>
        <v>0</v>
      </c>
      <c r="BA940" s="11">
        <v>927</v>
      </c>
      <c r="BB940" s="54" t="s">
        <v>2226</v>
      </c>
      <c r="BC940" s="54">
        <v>3</v>
      </c>
      <c r="BD940" s="54">
        <v>8.0000000000000004E-4</v>
      </c>
      <c r="BE940" s="38">
        <f t="shared" si="147"/>
        <v>0</v>
      </c>
      <c r="BF940" s="68">
        <f t="shared" si="153"/>
        <v>0</v>
      </c>
      <c r="BG940" s="44">
        <f>SUM(BF$14:BF940)</f>
        <v>9</v>
      </c>
      <c r="BH940" s="11">
        <f t="shared" si="154"/>
        <v>0</v>
      </c>
      <c r="BI940" s="11">
        <f t="shared" si="155"/>
        <v>927</v>
      </c>
      <c r="BT940" s="74">
        <v>896</v>
      </c>
      <c r="BU940" s="74" t="s">
        <v>1213</v>
      </c>
      <c r="BV940" s="69" t="s">
        <v>2389</v>
      </c>
    </row>
    <row r="941" spans="1:74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AP941" s="68">
        <f t="shared" si="148"/>
        <v>0</v>
      </c>
      <c r="AQ941" s="68">
        <v>928</v>
      </c>
      <c r="AR941" s="41" t="s">
        <v>624</v>
      </c>
      <c r="AS941" s="42">
        <v>3</v>
      </c>
      <c r="AT941" s="43">
        <v>8.0000000000000004E-4</v>
      </c>
      <c r="AU941" s="38">
        <f t="shared" si="146"/>
        <v>0</v>
      </c>
      <c r="AV941" s="68">
        <f t="shared" si="149"/>
        <v>0</v>
      </c>
      <c r="AW941" s="44">
        <f>SUM(AV$14:AV941)</f>
        <v>0</v>
      </c>
      <c r="AX941" s="11">
        <f t="shared" si="150"/>
        <v>0</v>
      </c>
      <c r="AY941" s="11">
        <f t="shared" si="151"/>
        <v>928</v>
      </c>
      <c r="AZ941" s="11">
        <f t="shared" si="152"/>
        <v>0</v>
      </c>
      <c r="BA941" s="11">
        <v>928</v>
      </c>
      <c r="BB941" s="54" t="s">
        <v>1600</v>
      </c>
      <c r="BC941" s="54">
        <v>3</v>
      </c>
      <c r="BD941" s="54">
        <v>8.0000000000000004E-4</v>
      </c>
      <c r="BE941" s="38">
        <f t="shared" si="147"/>
        <v>0</v>
      </c>
      <c r="BF941" s="68">
        <f t="shared" si="153"/>
        <v>0</v>
      </c>
      <c r="BG941" s="44">
        <f>SUM(BF$14:BF941)</f>
        <v>9</v>
      </c>
      <c r="BH941" s="11">
        <f t="shared" si="154"/>
        <v>0</v>
      </c>
      <c r="BI941" s="11">
        <f t="shared" si="155"/>
        <v>928</v>
      </c>
      <c r="BT941" s="74">
        <v>897</v>
      </c>
      <c r="BU941" s="74" t="s">
        <v>1214</v>
      </c>
      <c r="BV941" s="69" t="s">
        <v>2389</v>
      </c>
    </row>
    <row r="942" spans="1:74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AP942" s="68">
        <f t="shared" si="148"/>
        <v>0</v>
      </c>
      <c r="AQ942" s="68">
        <v>929</v>
      </c>
      <c r="AR942" s="41" t="s">
        <v>625</v>
      </c>
      <c r="AS942" s="42">
        <v>3</v>
      </c>
      <c r="AT942" s="43">
        <v>8.0000000000000004E-4</v>
      </c>
      <c r="AU942" s="38">
        <f t="shared" si="146"/>
        <v>0</v>
      </c>
      <c r="AV942" s="68">
        <f t="shared" si="149"/>
        <v>0</v>
      </c>
      <c r="AW942" s="44">
        <f>SUM(AV$14:AV942)</f>
        <v>0</v>
      </c>
      <c r="AX942" s="11">
        <f t="shared" si="150"/>
        <v>0</v>
      </c>
      <c r="AY942" s="11">
        <f t="shared" si="151"/>
        <v>929</v>
      </c>
      <c r="AZ942" s="11">
        <f t="shared" si="152"/>
        <v>0</v>
      </c>
      <c r="BA942" s="11">
        <v>929</v>
      </c>
      <c r="BB942" s="54" t="s">
        <v>1601</v>
      </c>
      <c r="BC942" s="54">
        <v>3</v>
      </c>
      <c r="BD942" s="54">
        <v>8.0000000000000004E-4</v>
      </c>
      <c r="BE942" s="38">
        <f t="shared" si="147"/>
        <v>0</v>
      </c>
      <c r="BF942" s="68">
        <f t="shared" si="153"/>
        <v>0</v>
      </c>
      <c r="BG942" s="44">
        <f>SUM(BF$14:BF942)</f>
        <v>9</v>
      </c>
      <c r="BH942" s="11">
        <f t="shared" si="154"/>
        <v>0</v>
      </c>
      <c r="BI942" s="11">
        <f t="shared" si="155"/>
        <v>929</v>
      </c>
      <c r="BT942" s="74">
        <v>898</v>
      </c>
      <c r="BU942" s="74" t="s">
        <v>1215</v>
      </c>
      <c r="BV942" s="69" t="s">
        <v>2389</v>
      </c>
    </row>
    <row r="943" spans="1:74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AP943" s="68">
        <f t="shared" si="148"/>
        <v>0</v>
      </c>
      <c r="AQ943" s="68">
        <v>930</v>
      </c>
      <c r="AR943" s="41" t="s">
        <v>1241</v>
      </c>
      <c r="AS943" s="42">
        <v>3</v>
      </c>
      <c r="AT943" s="43">
        <v>8.0000000000000004E-4</v>
      </c>
      <c r="AU943" s="38">
        <f t="shared" si="146"/>
        <v>0</v>
      </c>
      <c r="AV943" s="68">
        <f t="shared" si="149"/>
        <v>0</v>
      </c>
      <c r="AW943" s="44">
        <f>SUM(AV$14:AV943)</f>
        <v>0</v>
      </c>
      <c r="AX943" s="11">
        <f t="shared" si="150"/>
        <v>0</v>
      </c>
      <c r="AY943" s="11">
        <f t="shared" si="151"/>
        <v>930</v>
      </c>
      <c r="AZ943" s="11">
        <f t="shared" si="152"/>
        <v>0</v>
      </c>
      <c r="BA943" s="11">
        <v>930</v>
      </c>
      <c r="BB943" s="54" t="s">
        <v>2227</v>
      </c>
      <c r="BC943" s="54">
        <v>3</v>
      </c>
      <c r="BD943" s="54">
        <v>8.0000000000000004E-4</v>
      </c>
      <c r="BE943" s="38">
        <f t="shared" si="147"/>
        <v>0</v>
      </c>
      <c r="BF943" s="68">
        <f t="shared" si="153"/>
        <v>0</v>
      </c>
      <c r="BG943" s="44">
        <f>SUM(BF$14:BF943)</f>
        <v>9</v>
      </c>
      <c r="BH943" s="11">
        <f t="shared" si="154"/>
        <v>0</v>
      </c>
      <c r="BI943" s="11">
        <f t="shared" si="155"/>
        <v>930</v>
      </c>
      <c r="BT943" s="74">
        <v>899</v>
      </c>
      <c r="BU943" s="74" t="s">
        <v>1216</v>
      </c>
      <c r="BV943" s="69" t="s">
        <v>2389</v>
      </c>
    </row>
    <row r="944" spans="1:7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AP944" s="68">
        <f t="shared" si="148"/>
        <v>0</v>
      </c>
      <c r="AQ944" s="68">
        <v>931</v>
      </c>
      <c r="AR944" s="41" t="s">
        <v>1242</v>
      </c>
      <c r="AS944" s="42">
        <v>8</v>
      </c>
      <c r="AT944" s="43">
        <v>3.0000000000000001E-3</v>
      </c>
      <c r="AU944" s="38">
        <f t="shared" si="146"/>
        <v>0</v>
      </c>
      <c r="AV944" s="68">
        <f t="shared" si="149"/>
        <v>0</v>
      </c>
      <c r="AW944" s="44">
        <f>SUM(AV$14:AV944)</f>
        <v>0</v>
      </c>
      <c r="AX944" s="11">
        <f t="shared" si="150"/>
        <v>0</v>
      </c>
      <c r="AY944" s="11">
        <f t="shared" si="151"/>
        <v>931</v>
      </c>
      <c r="AZ944" s="11">
        <f t="shared" si="152"/>
        <v>0</v>
      </c>
      <c r="BA944" s="11">
        <v>931</v>
      </c>
      <c r="BB944" s="54" t="s">
        <v>2228</v>
      </c>
      <c r="BC944" s="54">
        <v>8</v>
      </c>
      <c r="BD944" s="54">
        <v>3.0000000000000001E-3</v>
      </c>
      <c r="BE944" s="38">
        <f t="shared" si="147"/>
        <v>0</v>
      </c>
      <c r="BF944" s="68">
        <f t="shared" si="153"/>
        <v>0</v>
      </c>
      <c r="BG944" s="44">
        <f>SUM(BF$14:BF944)</f>
        <v>9</v>
      </c>
      <c r="BH944" s="11">
        <f t="shared" si="154"/>
        <v>0</v>
      </c>
      <c r="BI944" s="11">
        <f t="shared" si="155"/>
        <v>931</v>
      </c>
      <c r="BT944" s="74">
        <v>900</v>
      </c>
      <c r="BU944" s="74" t="s">
        <v>685</v>
      </c>
      <c r="BV944" s="69" t="s">
        <v>2389</v>
      </c>
    </row>
    <row r="945" spans="1:74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AP945" s="68">
        <f t="shared" si="148"/>
        <v>0</v>
      </c>
      <c r="AQ945" s="68">
        <v>932</v>
      </c>
      <c r="AR945" s="41" t="s">
        <v>1243</v>
      </c>
      <c r="AS945" s="42">
        <v>4</v>
      </c>
      <c r="AT945" s="43">
        <v>1.1999999999999999E-3</v>
      </c>
      <c r="AU945" s="38">
        <f t="shared" si="146"/>
        <v>0</v>
      </c>
      <c r="AV945" s="68">
        <f t="shared" si="149"/>
        <v>0</v>
      </c>
      <c r="AW945" s="44">
        <f>SUM(AV$14:AV945)</f>
        <v>0</v>
      </c>
      <c r="AX945" s="11">
        <f t="shared" si="150"/>
        <v>0</v>
      </c>
      <c r="AY945" s="11">
        <f t="shared" si="151"/>
        <v>932</v>
      </c>
      <c r="AZ945" s="11">
        <f t="shared" si="152"/>
        <v>0</v>
      </c>
      <c r="BA945" s="11">
        <v>932</v>
      </c>
      <c r="BB945" s="54" t="s">
        <v>2229</v>
      </c>
      <c r="BC945" s="54">
        <v>4</v>
      </c>
      <c r="BD945" s="54">
        <v>1.1999999999999999E-3</v>
      </c>
      <c r="BE945" s="38">
        <f t="shared" si="147"/>
        <v>0</v>
      </c>
      <c r="BF945" s="68">
        <f t="shared" si="153"/>
        <v>0</v>
      </c>
      <c r="BG945" s="44">
        <f>SUM(BF$14:BF945)</f>
        <v>9</v>
      </c>
      <c r="BH945" s="11">
        <f t="shared" si="154"/>
        <v>0</v>
      </c>
      <c r="BI945" s="11">
        <f t="shared" si="155"/>
        <v>932</v>
      </c>
      <c r="BT945" s="74">
        <v>901</v>
      </c>
      <c r="BU945" s="74" t="s">
        <v>312</v>
      </c>
      <c r="BV945" s="69" t="s">
        <v>2389</v>
      </c>
    </row>
    <row r="946" spans="1:74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AP946" s="68">
        <f t="shared" si="148"/>
        <v>0</v>
      </c>
      <c r="AQ946" s="68">
        <v>933</v>
      </c>
      <c r="AR946" s="41" t="s">
        <v>1244</v>
      </c>
      <c r="AS946" s="42">
        <v>3</v>
      </c>
      <c r="AT946" s="43">
        <v>8.0000000000000004E-4</v>
      </c>
      <c r="AU946" s="38">
        <f t="shared" si="146"/>
        <v>0</v>
      </c>
      <c r="AV946" s="68">
        <f t="shared" si="149"/>
        <v>0</v>
      </c>
      <c r="AW946" s="44">
        <f>SUM(AV$14:AV946)</f>
        <v>0</v>
      </c>
      <c r="AX946" s="11">
        <f t="shared" si="150"/>
        <v>0</v>
      </c>
      <c r="AY946" s="11">
        <f t="shared" si="151"/>
        <v>933</v>
      </c>
      <c r="AZ946" s="11">
        <f t="shared" si="152"/>
        <v>0</v>
      </c>
      <c r="BA946" s="11">
        <v>933</v>
      </c>
      <c r="BB946" s="54" t="s">
        <v>2230</v>
      </c>
      <c r="BC946" s="54">
        <v>3</v>
      </c>
      <c r="BD946" s="54">
        <v>8.0000000000000004E-4</v>
      </c>
      <c r="BE946" s="38">
        <f t="shared" si="147"/>
        <v>0</v>
      </c>
      <c r="BF946" s="68">
        <f t="shared" si="153"/>
        <v>0</v>
      </c>
      <c r="BG946" s="44">
        <f>SUM(BF$14:BF946)</f>
        <v>9</v>
      </c>
      <c r="BH946" s="11">
        <f t="shared" si="154"/>
        <v>0</v>
      </c>
      <c r="BI946" s="11">
        <f t="shared" si="155"/>
        <v>933</v>
      </c>
      <c r="BT946" s="74">
        <v>902</v>
      </c>
      <c r="BU946" s="74" t="s">
        <v>1217</v>
      </c>
      <c r="BV946" s="69" t="s">
        <v>2389</v>
      </c>
    </row>
    <row r="947" spans="1:74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AP947" s="68">
        <f t="shared" si="148"/>
        <v>0</v>
      </c>
      <c r="AQ947" s="68">
        <v>934</v>
      </c>
      <c r="AR947" s="41" t="s">
        <v>1245</v>
      </c>
      <c r="AS947" s="42">
        <v>3</v>
      </c>
      <c r="AT947" s="43">
        <v>8.0000000000000004E-4</v>
      </c>
      <c r="AU947" s="38">
        <f t="shared" si="146"/>
        <v>0</v>
      </c>
      <c r="AV947" s="68">
        <f t="shared" si="149"/>
        <v>0</v>
      </c>
      <c r="AW947" s="44">
        <f>SUM(AV$14:AV947)</f>
        <v>0</v>
      </c>
      <c r="AX947" s="11">
        <f t="shared" si="150"/>
        <v>0</v>
      </c>
      <c r="AY947" s="11">
        <f t="shared" si="151"/>
        <v>934</v>
      </c>
      <c r="AZ947" s="11">
        <f t="shared" si="152"/>
        <v>0</v>
      </c>
      <c r="BA947" s="11">
        <v>934</v>
      </c>
      <c r="BB947" s="54" t="s">
        <v>2231</v>
      </c>
      <c r="BC947" s="54">
        <v>3</v>
      </c>
      <c r="BD947" s="54">
        <v>8.0000000000000004E-4</v>
      </c>
      <c r="BE947" s="38">
        <f t="shared" si="147"/>
        <v>0</v>
      </c>
      <c r="BF947" s="68">
        <f t="shared" si="153"/>
        <v>0</v>
      </c>
      <c r="BG947" s="44">
        <f>SUM(BF$14:BF947)</f>
        <v>9</v>
      </c>
      <c r="BH947" s="11">
        <f t="shared" si="154"/>
        <v>0</v>
      </c>
      <c r="BI947" s="11">
        <f t="shared" si="155"/>
        <v>934</v>
      </c>
      <c r="BT947" s="74">
        <v>903</v>
      </c>
      <c r="BU947" s="74" t="s">
        <v>1218</v>
      </c>
      <c r="BV947" s="69" t="s">
        <v>2389</v>
      </c>
    </row>
    <row r="948" spans="1:74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AP948" s="68">
        <f t="shared" si="148"/>
        <v>0</v>
      </c>
      <c r="AQ948" s="68">
        <v>935</v>
      </c>
      <c r="AR948" s="41" t="s">
        <v>1246</v>
      </c>
      <c r="AS948" s="42">
        <v>4</v>
      </c>
      <c r="AT948" s="43">
        <v>1.1999999999999999E-3</v>
      </c>
      <c r="AU948" s="38">
        <f t="shared" si="146"/>
        <v>0</v>
      </c>
      <c r="AV948" s="68">
        <f t="shared" si="149"/>
        <v>0</v>
      </c>
      <c r="AW948" s="44">
        <f>SUM(AV$14:AV948)</f>
        <v>0</v>
      </c>
      <c r="AX948" s="11">
        <f t="shared" si="150"/>
        <v>0</v>
      </c>
      <c r="AY948" s="11">
        <f t="shared" si="151"/>
        <v>935</v>
      </c>
      <c r="AZ948" s="11">
        <f t="shared" si="152"/>
        <v>0</v>
      </c>
      <c r="BA948" s="11">
        <v>935</v>
      </c>
      <c r="BB948" s="54" t="s">
        <v>2232</v>
      </c>
      <c r="BC948" s="54">
        <v>4</v>
      </c>
      <c r="BD948" s="54">
        <v>1.1999999999999999E-3</v>
      </c>
      <c r="BE948" s="38">
        <f t="shared" si="147"/>
        <v>0</v>
      </c>
      <c r="BF948" s="68">
        <f t="shared" si="153"/>
        <v>0</v>
      </c>
      <c r="BG948" s="44">
        <f>SUM(BF$14:BF948)</f>
        <v>9</v>
      </c>
      <c r="BH948" s="11">
        <f t="shared" si="154"/>
        <v>0</v>
      </c>
      <c r="BI948" s="11">
        <f t="shared" si="155"/>
        <v>935</v>
      </c>
      <c r="BT948" s="74">
        <v>904</v>
      </c>
      <c r="BU948" s="74" t="s">
        <v>1219</v>
      </c>
      <c r="BV948" s="69" t="s">
        <v>2389</v>
      </c>
    </row>
    <row r="949" spans="1:74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AP949" s="68">
        <f t="shared" si="148"/>
        <v>0</v>
      </c>
      <c r="AQ949" s="68">
        <v>936</v>
      </c>
      <c r="AR949" s="41" t="s">
        <v>1247</v>
      </c>
      <c r="AS949" s="42">
        <v>5</v>
      </c>
      <c r="AT949" s="43">
        <v>1.6000000000000001E-3</v>
      </c>
      <c r="AU949" s="38">
        <f t="shared" si="146"/>
        <v>0</v>
      </c>
      <c r="AV949" s="68">
        <f t="shared" si="149"/>
        <v>0</v>
      </c>
      <c r="AW949" s="44">
        <f>SUM(AV$14:AV949)</f>
        <v>0</v>
      </c>
      <c r="AX949" s="11">
        <f t="shared" si="150"/>
        <v>0</v>
      </c>
      <c r="AY949" s="11">
        <f t="shared" si="151"/>
        <v>936</v>
      </c>
      <c r="AZ949" s="11">
        <f t="shared" si="152"/>
        <v>0</v>
      </c>
      <c r="BA949" s="11">
        <v>936</v>
      </c>
      <c r="BB949" s="54" t="s">
        <v>2233</v>
      </c>
      <c r="BC949" s="54">
        <v>5</v>
      </c>
      <c r="BD949" s="54">
        <v>1.6000000000000001E-3</v>
      </c>
      <c r="BE949" s="38">
        <f t="shared" si="147"/>
        <v>0</v>
      </c>
      <c r="BF949" s="68">
        <f t="shared" si="153"/>
        <v>0</v>
      </c>
      <c r="BG949" s="44">
        <f>SUM(BF$14:BF949)</f>
        <v>9</v>
      </c>
      <c r="BH949" s="11">
        <f t="shared" si="154"/>
        <v>0</v>
      </c>
      <c r="BI949" s="11">
        <f t="shared" si="155"/>
        <v>936</v>
      </c>
      <c r="BT949" s="74">
        <v>905</v>
      </c>
      <c r="BU949" s="74" t="s">
        <v>313</v>
      </c>
      <c r="BV949" s="69" t="s">
        <v>2389</v>
      </c>
    </row>
    <row r="950" spans="1:74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AP950" s="68">
        <f t="shared" si="148"/>
        <v>0</v>
      </c>
      <c r="AQ950" s="68">
        <v>937</v>
      </c>
      <c r="AR950" s="41" t="s">
        <v>1248</v>
      </c>
      <c r="AS950" s="42">
        <v>3</v>
      </c>
      <c r="AT950" s="43">
        <v>8.0000000000000004E-4</v>
      </c>
      <c r="AU950" s="38">
        <f t="shared" si="146"/>
        <v>0</v>
      </c>
      <c r="AV950" s="68">
        <f t="shared" si="149"/>
        <v>0</v>
      </c>
      <c r="AW950" s="44">
        <f>SUM(AV$14:AV950)</f>
        <v>0</v>
      </c>
      <c r="AX950" s="11">
        <f t="shared" si="150"/>
        <v>0</v>
      </c>
      <c r="AY950" s="11">
        <f t="shared" si="151"/>
        <v>937</v>
      </c>
      <c r="AZ950" s="11">
        <f t="shared" si="152"/>
        <v>0</v>
      </c>
      <c r="BA950" s="11">
        <v>937</v>
      </c>
      <c r="BB950" s="54" t="s">
        <v>2234</v>
      </c>
      <c r="BC950" s="54">
        <v>3</v>
      </c>
      <c r="BD950" s="54">
        <v>8.0000000000000004E-4</v>
      </c>
      <c r="BE950" s="38">
        <f t="shared" si="147"/>
        <v>0</v>
      </c>
      <c r="BF950" s="68">
        <f t="shared" si="153"/>
        <v>0</v>
      </c>
      <c r="BG950" s="44">
        <f>SUM(BF$14:BF950)</f>
        <v>9</v>
      </c>
      <c r="BH950" s="11">
        <f t="shared" si="154"/>
        <v>0</v>
      </c>
      <c r="BI950" s="11">
        <f t="shared" si="155"/>
        <v>937</v>
      </c>
      <c r="BT950" s="74">
        <v>906</v>
      </c>
      <c r="BU950" s="74" t="s">
        <v>1220</v>
      </c>
      <c r="BV950" s="69" t="s">
        <v>2389</v>
      </c>
    </row>
    <row r="951" spans="1:74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AP951" s="68">
        <f t="shared" si="148"/>
        <v>0</v>
      </c>
      <c r="AQ951" s="68">
        <v>938</v>
      </c>
      <c r="AR951" s="41" t="s">
        <v>1249</v>
      </c>
      <c r="AS951" s="42">
        <v>2</v>
      </c>
      <c r="AT951" s="43">
        <v>5.0000000000000001E-4</v>
      </c>
      <c r="AU951" s="38">
        <f t="shared" si="146"/>
        <v>0</v>
      </c>
      <c r="AV951" s="68">
        <f t="shared" si="149"/>
        <v>0</v>
      </c>
      <c r="AW951" s="44">
        <f>SUM(AV$14:AV951)</f>
        <v>0</v>
      </c>
      <c r="AX951" s="11">
        <f t="shared" si="150"/>
        <v>0</v>
      </c>
      <c r="AY951" s="11">
        <f t="shared" si="151"/>
        <v>938</v>
      </c>
      <c r="AZ951" s="11">
        <f t="shared" si="152"/>
        <v>0</v>
      </c>
      <c r="BA951" s="11">
        <v>938</v>
      </c>
      <c r="BB951" s="54" t="s">
        <v>2235</v>
      </c>
      <c r="BC951" s="54">
        <v>2</v>
      </c>
      <c r="BD951" s="54">
        <v>5.0000000000000001E-4</v>
      </c>
      <c r="BE951" s="38">
        <f t="shared" si="147"/>
        <v>0</v>
      </c>
      <c r="BF951" s="68">
        <f t="shared" si="153"/>
        <v>0</v>
      </c>
      <c r="BG951" s="44">
        <f>SUM(BF$14:BF951)</f>
        <v>9</v>
      </c>
      <c r="BH951" s="11">
        <f t="shared" si="154"/>
        <v>0</v>
      </c>
      <c r="BI951" s="11">
        <f t="shared" si="155"/>
        <v>938</v>
      </c>
      <c r="BT951" s="74">
        <v>907</v>
      </c>
      <c r="BU951" s="74" t="s">
        <v>1221</v>
      </c>
      <c r="BV951" s="69" t="s">
        <v>2389</v>
      </c>
    </row>
    <row r="952" spans="1:74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AP952" s="68">
        <f t="shared" si="148"/>
        <v>0</v>
      </c>
      <c r="AQ952" s="68">
        <v>939</v>
      </c>
      <c r="AR952" s="41" t="s">
        <v>1250</v>
      </c>
      <c r="AS952" s="42">
        <v>3</v>
      </c>
      <c r="AT952" s="43">
        <v>8.0000000000000004E-4</v>
      </c>
      <c r="AU952" s="38">
        <f t="shared" si="146"/>
        <v>0</v>
      </c>
      <c r="AV952" s="68">
        <f t="shared" si="149"/>
        <v>0</v>
      </c>
      <c r="AW952" s="44">
        <f>SUM(AV$14:AV952)</f>
        <v>0</v>
      </c>
      <c r="AX952" s="11">
        <f t="shared" si="150"/>
        <v>0</v>
      </c>
      <c r="AY952" s="11">
        <f t="shared" si="151"/>
        <v>939</v>
      </c>
      <c r="AZ952" s="11">
        <f t="shared" si="152"/>
        <v>0</v>
      </c>
      <c r="BA952" s="11">
        <v>939</v>
      </c>
      <c r="BB952" s="54" t="s">
        <v>2236</v>
      </c>
      <c r="BC952" s="54">
        <v>3</v>
      </c>
      <c r="BD952" s="54">
        <v>8.0000000000000004E-4</v>
      </c>
      <c r="BE952" s="38">
        <f t="shared" si="147"/>
        <v>0</v>
      </c>
      <c r="BF952" s="68">
        <f t="shared" si="153"/>
        <v>0</v>
      </c>
      <c r="BG952" s="44">
        <f>SUM(BF$14:BF952)</f>
        <v>9</v>
      </c>
      <c r="BH952" s="11">
        <f t="shared" si="154"/>
        <v>0</v>
      </c>
      <c r="BI952" s="11">
        <f t="shared" si="155"/>
        <v>939</v>
      </c>
      <c r="BT952" s="74">
        <v>908</v>
      </c>
      <c r="BU952" s="74" t="s">
        <v>1222</v>
      </c>
      <c r="BV952" s="69" t="s">
        <v>2389</v>
      </c>
    </row>
    <row r="953" spans="1:74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AP953" s="68">
        <f t="shared" si="148"/>
        <v>0</v>
      </c>
      <c r="AQ953" s="68">
        <v>940</v>
      </c>
      <c r="AR953" s="41" t="s">
        <v>1251</v>
      </c>
      <c r="AS953" s="42">
        <v>4</v>
      </c>
      <c r="AT953" s="43">
        <v>1.1999999999999999E-3</v>
      </c>
      <c r="AU953" s="38">
        <f t="shared" si="146"/>
        <v>0</v>
      </c>
      <c r="AV953" s="68">
        <f t="shared" si="149"/>
        <v>0</v>
      </c>
      <c r="AW953" s="44">
        <f>SUM(AV$14:AV953)</f>
        <v>0</v>
      </c>
      <c r="AX953" s="11">
        <f t="shared" si="150"/>
        <v>0</v>
      </c>
      <c r="AY953" s="11">
        <f t="shared" si="151"/>
        <v>940</v>
      </c>
      <c r="AZ953" s="11">
        <f t="shared" si="152"/>
        <v>0</v>
      </c>
      <c r="BA953" s="11">
        <v>940</v>
      </c>
      <c r="BB953" s="54" t="s">
        <v>2237</v>
      </c>
      <c r="BC953" s="54">
        <v>4</v>
      </c>
      <c r="BD953" s="54">
        <v>1.1999999999999999E-3</v>
      </c>
      <c r="BE953" s="38">
        <f t="shared" si="147"/>
        <v>0</v>
      </c>
      <c r="BF953" s="68">
        <f t="shared" si="153"/>
        <v>0</v>
      </c>
      <c r="BG953" s="44">
        <f>SUM(BF$14:BF953)</f>
        <v>9</v>
      </c>
      <c r="BH953" s="11">
        <f t="shared" si="154"/>
        <v>0</v>
      </c>
      <c r="BI953" s="11">
        <f t="shared" si="155"/>
        <v>940</v>
      </c>
      <c r="BT953" s="74">
        <v>909</v>
      </c>
      <c r="BU953" s="74" t="s">
        <v>1223</v>
      </c>
      <c r="BV953" s="69" t="s">
        <v>2389</v>
      </c>
    </row>
    <row r="954" spans="1:7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AP954" s="68">
        <f t="shared" si="148"/>
        <v>0</v>
      </c>
      <c r="AQ954" s="68">
        <v>941</v>
      </c>
      <c r="AR954" s="41" t="s">
        <v>1252</v>
      </c>
      <c r="AS954" s="42">
        <v>3</v>
      </c>
      <c r="AT954" s="43">
        <v>8.0000000000000004E-4</v>
      </c>
      <c r="AU954" s="38">
        <f t="shared" si="146"/>
        <v>0</v>
      </c>
      <c r="AV954" s="68">
        <f t="shared" si="149"/>
        <v>0</v>
      </c>
      <c r="AW954" s="44">
        <f>SUM(AV$14:AV954)</f>
        <v>0</v>
      </c>
      <c r="AX954" s="11">
        <f t="shared" si="150"/>
        <v>0</v>
      </c>
      <c r="AY954" s="11">
        <f t="shared" si="151"/>
        <v>941</v>
      </c>
      <c r="AZ954" s="11">
        <f t="shared" si="152"/>
        <v>0</v>
      </c>
      <c r="BA954" s="11">
        <v>941</v>
      </c>
      <c r="BB954" s="54" t="s">
        <v>2238</v>
      </c>
      <c r="BC954" s="54">
        <v>3</v>
      </c>
      <c r="BD954" s="54">
        <v>8.0000000000000004E-4</v>
      </c>
      <c r="BE954" s="38">
        <f t="shared" si="147"/>
        <v>0</v>
      </c>
      <c r="BF954" s="68">
        <f t="shared" si="153"/>
        <v>0</v>
      </c>
      <c r="BG954" s="44">
        <f>SUM(BF$14:BF954)</f>
        <v>9</v>
      </c>
      <c r="BH954" s="11">
        <f t="shared" si="154"/>
        <v>0</v>
      </c>
      <c r="BI954" s="11">
        <f t="shared" si="155"/>
        <v>941</v>
      </c>
      <c r="BT954" s="74">
        <v>910</v>
      </c>
      <c r="BU954" s="74" t="s">
        <v>1224</v>
      </c>
      <c r="BV954" s="69" t="s">
        <v>2389</v>
      </c>
    </row>
    <row r="955" spans="1:74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AP955" s="68">
        <f t="shared" si="148"/>
        <v>0</v>
      </c>
      <c r="AQ955" s="68">
        <v>942</v>
      </c>
      <c r="AR955" s="41" t="s">
        <v>1253</v>
      </c>
      <c r="AS955" s="42">
        <v>3</v>
      </c>
      <c r="AT955" s="43">
        <v>8.0000000000000004E-4</v>
      </c>
      <c r="AU955" s="38">
        <f t="shared" si="146"/>
        <v>0</v>
      </c>
      <c r="AV955" s="68">
        <f t="shared" si="149"/>
        <v>0</v>
      </c>
      <c r="AW955" s="44">
        <f>SUM(AV$14:AV955)</f>
        <v>0</v>
      </c>
      <c r="AX955" s="11">
        <f t="shared" si="150"/>
        <v>0</v>
      </c>
      <c r="AY955" s="11">
        <f t="shared" si="151"/>
        <v>942</v>
      </c>
      <c r="AZ955" s="11">
        <f t="shared" si="152"/>
        <v>0</v>
      </c>
      <c r="BA955" s="11">
        <v>942</v>
      </c>
      <c r="BB955" s="54" t="s">
        <v>2239</v>
      </c>
      <c r="BC955" s="54">
        <v>3</v>
      </c>
      <c r="BD955" s="54">
        <v>8.0000000000000004E-4</v>
      </c>
      <c r="BE955" s="38">
        <f t="shared" si="147"/>
        <v>0</v>
      </c>
      <c r="BF955" s="68">
        <f t="shared" si="153"/>
        <v>0</v>
      </c>
      <c r="BG955" s="44">
        <f>SUM(BF$14:BF955)</f>
        <v>9</v>
      </c>
      <c r="BH955" s="11">
        <f t="shared" si="154"/>
        <v>0</v>
      </c>
      <c r="BI955" s="11">
        <f t="shared" si="155"/>
        <v>942</v>
      </c>
      <c r="BT955" s="74">
        <v>911</v>
      </c>
      <c r="BU955" s="74" t="s">
        <v>1225</v>
      </c>
      <c r="BV955" s="69" t="s">
        <v>2389</v>
      </c>
    </row>
    <row r="956" spans="1:74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AP956" s="68">
        <f t="shared" si="148"/>
        <v>0</v>
      </c>
      <c r="AQ956" s="68">
        <v>943</v>
      </c>
      <c r="AR956" s="41" t="s">
        <v>1254</v>
      </c>
      <c r="AS956" s="42">
        <v>3</v>
      </c>
      <c r="AT956" s="43">
        <v>8.0000000000000004E-4</v>
      </c>
      <c r="AU956" s="38">
        <f t="shared" si="146"/>
        <v>0</v>
      </c>
      <c r="AV956" s="68">
        <f t="shared" si="149"/>
        <v>0</v>
      </c>
      <c r="AW956" s="44">
        <f>SUM(AV$14:AV956)</f>
        <v>0</v>
      </c>
      <c r="AX956" s="11">
        <f t="shared" si="150"/>
        <v>0</v>
      </c>
      <c r="AY956" s="11">
        <f t="shared" si="151"/>
        <v>943</v>
      </c>
      <c r="AZ956" s="11">
        <f t="shared" si="152"/>
        <v>0</v>
      </c>
      <c r="BA956" s="11">
        <v>943</v>
      </c>
      <c r="BB956" s="54" t="s">
        <v>2240</v>
      </c>
      <c r="BC956" s="54">
        <v>3</v>
      </c>
      <c r="BD956" s="54">
        <v>8.0000000000000004E-4</v>
      </c>
      <c r="BE956" s="38">
        <f t="shared" si="147"/>
        <v>0</v>
      </c>
      <c r="BF956" s="68">
        <f t="shared" si="153"/>
        <v>0</v>
      </c>
      <c r="BG956" s="44">
        <f>SUM(BF$14:BF956)</f>
        <v>9</v>
      </c>
      <c r="BH956" s="11">
        <f t="shared" si="154"/>
        <v>0</v>
      </c>
      <c r="BI956" s="11">
        <f t="shared" si="155"/>
        <v>943</v>
      </c>
      <c r="BT956" s="74">
        <v>912</v>
      </c>
      <c r="BU956" s="74" t="s">
        <v>1226</v>
      </c>
      <c r="BV956" s="69" t="s">
        <v>2389</v>
      </c>
    </row>
    <row r="957" spans="1:74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AP957" s="68">
        <f t="shared" si="148"/>
        <v>0</v>
      </c>
      <c r="AQ957" s="68">
        <v>944</v>
      </c>
      <c r="AR957" s="41" t="s">
        <v>225</v>
      </c>
      <c r="AS957" s="42">
        <v>2</v>
      </c>
      <c r="AT957" s="43">
        <v>5.0000000000000001E-4</v>
      </c>
      <c r="AU957" s="38">
        <f t="shared" si="146"/>
        <v>0</v>
      </c>
      <c r="AV957" s="68">
        <f t="shared" si="149"/>
        <v>0</v>
      </c>
      <c r="AW957" s="44">
        <f>SUM(AV$14:AV957)</f>
        <v>0</v>
      </c>
      <c r="AX957" s="11">
        <f t="shared" si="150"/>
        <v>0</v>
      </c>
      <c r="AY957" s="11">
        <f t="shared" si="151"/>
        <v>944</v>
      </c>
      <c r="AZ957" s="11">
        <f t="shared" si="152"/>
        <v>0</v>
      </c>
      <c r="BA957" s="11">
        <v>944</v>
      </c>
      <c r="BB957" s="54" t="s">
        <v>225</v>
      </c>
      <c r="BC957" s="54">
        <v>2</v>
      </c>
      <c r="BD957" s="54">
        <v>5.0000000000000001E-4</v>
      </c>
      <c r="BE957" s="38">
        <f t="shared" si="147"/>
        <v>0</v>
      </c>
      <c r="BF957" s="68">
        <f t="shared" si="153"/>
        <v>0</v>
      </c>
      <c r="BG957" s="44">
        <f>SUM(BF$14:BF957)</f>
        <v>9</v>
      </c>
      <c r="BH957" s="11">
        <f t="shared" si="154"/>
        <v>0</v>
      </c>
      <c r="BI957" s="11">
        <f t="shared" si="155"/>
        <v>944</v>
      </c>
      <c r="BT957" s="74">
        <v>913</v>
      </c>
      <c r="BU957" s="74" t="s">
        <v>1227</v>
      </c>
      <c r="BV957" s="69" t="s">
        <v>2389</v>
      </c>
    </row>
    <row r="958" spans="1:74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AP958" s="68">
        <f t="shared" si="148"/>
        <v>0</v>
      </c>
      <c r="AQ958" s="68">
        <v>945</v>
      </c>
      <c r="AR958" s="41" t="s">
        <v>1255</v>
      </c>
      <c r="AS958" s="42">
        <v>4</v>
      </c>
      <c r="AT958" s="43">
        <v>1.1999999999999999E-3</v>
      </c>
      <c r="AU958" s="38">
        <f t="shared" si="146"/>
        <v>0</v>
      </c>
      <c r="AV958" s="68">
        <f t="shared" si="149"/>
        <v>0</v>
      </c>
      <c r="AW958" s="44">
        <f>SUM(AV$14:AV958)</f>
        <v>0</v>
      </c>
      <c r="AX958" s="11">
        <f t="shared" si="150"/>
        <v>0</v>
      </c>
      <c r="AY958" s="11">
        <f t="shared" si="151"/>
        <v>945</v>
      </c>
      <c r="AZ958" s="11">
        <f t="shared" si="152"/>
        <v>0</v>
      </c>
      <c r="BA958" s="11">
        <v>945</v>
      </c>
      <c r="BB958" s="54" t="s">
        <v>2241</v>
      </c>
      <c r="BC958" s="54">
        <v>4</v>
      </c>
      <c r="BD958" s="54">
        <v>1.1999999999999999E-3</v>
      </c>
      <c r="BE958" s="38">
        <f t="shared" si="147"/>
        <v>0</v>
      </c>
      <c r="BF958" s="68">
        <f t="shared" si="153"/>
        <v>0</v>
      </c>
      <c r="BG958" s="44">
        <f>SUM(BF$14:BF958)</f>
        <v>9</v>
      </c>
      <c r="BH958" s="11">
        <f t="shared" si="154"/>
        <v>0</v>
      </c>
      <c r="BI958" s="11">
        <f t="shared" si="155"/>
        <v>945</v>
      </c>
      <c r="BT958" s="74">
        <v>914</v>
      </c>
      <c r="BU958" s="74" t="s">
        <v>1228</v>
      </c>
      <c r="BV958" s="69" t="s">
        <v>2389</v>
      </c>
    </row>
    <row r="959" spans="1:74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AP959" s="68">
        <f t="shared" si="148"/>
        <v>0</v>
      </c>
      <c r="AQ959" s="68">
        <v>946</v>
      </c>
      <c r="AR959" s="41" t="s">
        <v>165</v>
      </c>
      <c r="AS959" s="42">
        <v>3</v>
      </c>
      <c r="AT959" s="43">
        <v>8.0000000000000004E-4</v>
      </c>
      <c r="AU959" s="38">
        <f t="shared" si="146"/>
        <v>0</v>
      </c>
      <c r="AV959" s="68">
        <f t="shared" si="149"/>
        <v>0</v>
      </c>
      <c r="AW959" s="44">
        <f>SUM(AV$14:AV959)</f>
        <v>0</v>
      </c>
      <c r="AX959" s="11">
        <f t="shared" si="150"/>
        <v>0</v>
      </c>
      <c r="AY959" s="11">
        <f t="shared" si="151"/>
        <v>946</v>
      </c>
      <c r="AZ959" s="11">
        <f t="shared" si="152"/>
        <v>0</v>
      </c>
      <c r="BA959" s="11">
        <v>946</v>
      </c>
      <c r="BB959" s="54" t="s">
        <v>165</v>
      </c>
      <c r="BC959" s="54">
        <v>3</v>
      </c>
      <c r="BD959" s="54">
        <v>8.0000000000000004E-4</v>
      </c>
      <c r="BE959" s="38">
        <f t="shared" si="147"/>
        <v>0</v>
      </c>
      <c r="BF959" s="68">
        <f t="shared" si="153"/>
        <v>0</v>
      </c>
      <c r="BG959" s="44">
        <f>SUM(BF$14:BF959)</f>
        <v>9</v>
      </c>
      <c r="BH959" s="11">
        <f t="shared" si="154"/>
        <v>0</v>
      </c>
      <c r="BI959" s="11">
        <f t="shared" si="155"/>
        <v>946</v>
      </c>
      <c r="BT959" s="74">
        <v>915</v>
      </c>
      <c r="BU959" s="74" t="s">
        <v>1229</v>
      </c>
      <c r="BV959" s="69" t="s">
        <v>2389</v>
      </c>
    </row>
    <row r="960" spans="1:74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AP960" s="68">
        <f t="shared" si="148"/>
        <v>0</v>
      </c>
      <c r="AQ960" s="68">
        <v>947</v>
      </c>
      <c r="AR960" s="41" t="s">
        <v>1256</v>
      </c>
      <c r="AS960" s="42">
        <v>2</v>
      </c>
      <c r="AT960" s="43">
        <v>5.0000000000000001E-4</v>
      </c>
      <c r="AU960" s="38">
        <f t="shared" si="146"/>
        <v>0</v>
      </c>
      <c r="AV960" s="68">
        <f t="shared" si="149"/>
        <v>0</v>
      </c>
      <c r="AW960" s="44">
        <f>SUM(AV$14:AV960)</f>
        <v>0</v>
      </c>
      <c r="AX960" s="11">
        <f t="shared" si="150"/>
        <v>0</v>
      </c>
      <c r="AY960" s="11">
        <f t="shared" si="151"/>
        <v>947</v>
      </c>
      <c r="AZ960" s="11">
        <f t="shared" si="152"/>
        <v>0</v>
      </c>
      <c r="BA960" s="11">
        <v>947</v>
      </c>
      <c r="BB960" s="54" t="s">
        <v>2242</v>
      </c>
      <c r="BC960" s="54">
        <v>2</v>
      </c>
      <c r="BD960" s="54">
        <v>5.0000000000000001E-4</v>
      </c>
      <c r="BE960" s="38">
        <f t="shared" si="147"/>
        <v>0</v>
      </c>
      <c r="BF960" s="68">
        <f t="shared" si="153"/>
        <v>0</v>
      </c>
      <c r="BG960" s="44">
        <f>SUM(BF$14:BF960)</f>
        <v>9</v>
      </c>
      <c r="BH960" s="11">
        <f t="shared" si="154"/>
        <v>0</v>
      </c>
      <c r="BI960" s="11">
        <f t="shared" si="155"/>
        <v>947</v>
      </c>
      <c r="BT960" s="74">
        <v>916</v>
      </c>
      <c r="BU960" s="74" t="s">
        <v>1230</v>
      </c>
      <c r="BV960" s="69" t="s">
        <v>2389</v>
      </c>
    </row>
    <row r="961" spans="1:74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AP961" s="68">
        <f t="shared" si="148"/>
        <v>0</v>
      </c>
      <c r="AQ961" s="68">
        <v>948</v>
      </c>
      <c r="AR961" s="41" t="s">
        <v>1257</v>
      </c>
      <c r="AS961" s="42">
        <v>3</v>
      </c>
      <c r="AT961" s="43">
        <v>8.0000000000000004E-4</v>
      </c>
      <c r="AU961" s="38">
        <f t="shared" si="146"/>
        <v>0</v>
      </c>
      <c r="AV961" s="68">
        <f t="shared" si="149"/>
        <v>0</v>
      </c>
      <c r="AW961" s="44">
        <f>SUM(AV$14:AV961)</f>
        <v>0</v>
      </c>
      <c r="AX961" s="11">
        <f t="shared" si="150"/>
        <v>0</v>
      </c>
      <c r="AY961" s="11">
        <f t="shared" si="151"/>
        <v>948</v>
      </c>
      <c r="AZ961" s="11">
        <f t="shared" si="152"/>
        <v>0</v>
      </c>
      <c r="BA961" s="11">
        <v>948</v>
      </c>
      <c r="BB961" s="54" t="s">
        <v>2243</v>
      </c>
      <c r="BC961" s="54">
        <v>3</v>
      </c>
      <c r="BD961" s="54">
        <v>8.0000000000000004E-4</v>
      </c>
      <c r="BE961" s="38">
        <f t="shared" si="147"/>
        <v>0</v>
      </c>
      <c r="BF961" s="68">
        <f t="shared" si="153"/>
        <v>0</v>
      </c>
      <c r="BG961" s="44">
        <f>SUM(BF$14:BF961)</f>
        <v>9</v>
      </c>
      <c r="BH961" s="11">
        <f t="shared" si="154"/>
        <v>0</v>
      </c>
      <c r="BI961" s="11">
        <f t="shared" si="155"/>
        <v>948</v>
      </c>
      <c r="BT961" s="74">
        <v>917</v>
      </c>
      <c r="BU961" s="74" t="s">
        <v>1231</v>
      </c>
      <c r="BV961" s="69" t="s">
        <v>2389</v>
      </c>
    </row>
    <row r="962" spans="1:74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AP962" s="68">
        <f t="shared" si="148"/>
        <v>0</v>
      </c>
      <c r="AQ962" s="68">
        <v>949</v>
      </c>
      <c r="AR962" s="41" t="s">
        <v>315</v>
      </c>
      <c r="AS962" s="42">
        <v>4</v>
      </c>
      <c r="AT962" s="43">
        <v>1.1999999999999999E-3</v>
      </c>
      <c r="AU962" s="38">
        <f t="shared" si="146"/>
        <v>0</v>
      </c>
      <c r="AV962" s="68">
        <f t="shared" si="149"/>
        <v>0</v>
      </c>
      <c r="AW962" s="44">
        <f>SUM(AV$14:AV962)</f>
        <v>0</v>
      </c>
      <c r="AX962" s="11">
        <f t="shared" si="150"/>
        <v>0</v>
      </c>
      <c r="AY962" s="11">
        <f t="shared" si="151"/>
        <v>949</v>
      </c>
      <c r="AZ962" s="11">
        <f t="shared" si="152"/>
        <v>0</v>
      </c>
      <c r="BA962" s="11">
        <v>949</v>
      </c>
      <c r="BB962" s="54" t="s">
        <v>2244</v>
      </c>
      <c r="BC962" s="54">
        <v>4</v>
      </c>
      <c r="BD962" s="54">
        <v>1.1999999999999999E-3</v>
      </c>
      <c r="BE962" s="38">
        <f t="shared" si="147"/>
        <v>0</v>
      </c>
      <c r="BF962" s="68">
        <f t="shared" si="153"/>
        <v>0</v>
      </c>
      <c r="BG962" s="44">
        <f>SUM(BF$14:BF962)</f>
        <v>9</v>
      </c>
      <c r="BH962" s="11">
        <f t="shared" si="154"/>
        <v>0</v>
      </c>
      <c r="BI962" s="11">
        <f t="shared" si="155"/>
        <v>949</v>
      </c>
      <c r="BT962" s="74">
        <v>918</v>
      </c>
      <c r="BU962" s="74" t="s">
        <v>1232</v>
      </c>
      <c r="BV962" s="69" t="s">
        <v>2389</v>
      </c>
    </row>
    <row r="963" spans="1:74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AP963" s="68">
        <f t="shared" si="148"/>
        <v>0</v>
      </c>
      <c r="AQ963" s="68">
        <v>950</v>
      </c>
      <c r="AR963" s="41" t="s">
        <v>1258</v>
      </c>
      <c r="AS963" s="42">
        <v>3</v>
      </c>
      <c r="AT963" s="43">
        <v>8.0000000000000004E-4</v>
      </c>
      <c r="AU963" s="38">
        <f t="shared" si="146"/>
        <v>0</v>
      </c>
      <c r="AV963" s="68">
        <f t="shared" si="149"/>
        <v>0</v>
      </c>
      <c r="AW963" s="44">
        <f>SUM(AV$14:AV963)</f>
        <v>0</v>
      </c>
      <c r="AX963" s="11">
        <f t="shared" si="150"/>
        <v>0</v>
      </c>
      <c r="AY963" s="11">
        <f t="shared" si="151"/>
        <v>950</v>
      </c>
      <c r="AZ963" s="11">
        <f t="shared" si="152"/>
        <v>0</v>
      </c>
      <c r="BA963" s="11">
        <v>950</v>
      </c>
      <c r="BB963" s="54" t="s">
        <v>2245</v>
      </c>
      <c r="BC963" s="54">
        <v>3</v>
      </c>
      <c r="BD963" s="54">
        <v>8.0000000000000004E-4</v>
      </c>
      <c r="BE963" s="38">
        <f t="shared" si="147"/>
        <v>0</v>
      </c>
      <c r="BF963" s="68">
        <f t="shared" si="153"/>
        <v>0</v>
      </c>
      <c r="BG963" s="44">
        <f>SUM(BF$14:BF963)</f>
        <v>9</v>
      </c>
      <c r="BH963" s="11">
        <f t="shared" si="154"/>
        <v>0</v>
      </c>
      <c r="BI963" s="11">
        <f t="shared" si="155"/>
        <v>950</v>
      </c>
      <c r="BT963" s="74">
        <v>919</v>
      </c>
      <c r="BU963" s="74" t="s">
        <v>1233</v>
      </c>
      <c r="BV963" s="69" t="s">
        <v>2389</v>
      </c>
    </row>
    <row r="964" spans="1:7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AP964" s="68">
        <f t="shared" si="148"/>
        <v>0</v>
      </c>
      <c r="AQ964" s="68">
        <v>951</v>
      </c>
      <c r="AR964" s="41" t="s">
        <v>316</v>
      </c>
      <c r="AS964" s="42">
        <v>3</v>
      </c>
      <c r="AT964" s="43">
        <v>8.0000000000000004E-4</v>
      </c>
      <c r="AU964" s="38">
        <f t="shared" si="146"/>
        <v>0</v>
      </c>
      <c r="AV964" s="68">
        <f t="shared" si="149"/>
        <v>0</v>
      </c>
      <c r="AW964" s="44">
        <f>SUM(AV$14:AV964)</f>
        <v>0</v>
      </c>
      <c r="AX964" s="11">
        <f t="shared" si="150"/>
        <v>0</v>
      </c>
      <c r="AY964" s="11">
        <f t="shared" si="151"/>
        <v>951</v>
      </c>
      <c r="AZ964" s="11">
        <f t="shared" si="152"/>
        <v>0</v>
      </c>
      <c r="BA964" s="11">
        <v>951</v>
      </c>
      <c r="BB964" s="54" t="s">
        <v>2246</v>
      </c>
      <c r="BC964" s="54">
        <v>3</v>
      </c>
      <c r="BD964" s="54">
        <v>8.0000000000000004E-4</v>
      </c>
      <c r="BE964" s="38">
        <f t="shared" si="147"/>
        <v>0</v>
      </c>
      <c r="BF964" s="68">
        <f t="shared" si="153"/>
        <v>0</v>
      </c>
      <c r="BG964" s="44">
        <f>SUM(BF$14:BF964)</f>
        <v>9</v>
      </c>
      <c r="BH964" s="11">
        <f t="shared" si="154"/>
        <v>0</v>
      </c>
      <c r="BI964" s="11">
        <f t="shared" si="155"/>
        <v>951</v>
      </c>
      <c r="BT964" s="74">
        <v>920</v>
      </c>
      <c r="BU964" s="74" t="s">
        <v>1234</v>
      </c>
      <c r="BV964" s="69" t="s">
        <v>2389</v>
      </c>
    </row>
    <row r="965" spans="1:74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AP965" s="68">
        <f t="shared" si="148"/>
        <v>0</v>
      </c>
      <c r="AQ965" s="68">
        <v>952</v>
      </c>
      <c r="AR965" s="41" t="s">
        <v>1259</v>
      </c>
      <c r="AS965" s="42">
        <v>2</v>
      </c>
      <c r="AT965" s="43">
        <v>5.0000000000000001E-4</v>
      </c>
      <c r="AU965" s="38">
        <f t="shared" si="146"/>
        <v>0</v>
      </c>
      <c r="AV965" s="68">
        <f t="shared" si="149"/>
        <v>0</v>
      </c>
      <c r="AW965" s="44">
        <f>SUM(AV$14:AV965)</f>
        <v>0</v>
      </c>
      <c r="AX965" s="11">
        <f t="shared" si="150"/>
        <v>0</v>
      </c>
      <c r="AY965" s="11">
        <f t="shared" si="151"/>
        <v>952</v>
      </c>
      <c r="AZ965" s="11">
        <f t="shared" si="152"/>
        <v>0</v>
      </c>
      <c r="BA965" s="11">
        <v>952</v>
      </c>
      <c r="BB965" s="54" t="s">
        <v>2247</v>
      </c>
      <c r="BC965" s="54">
        <v>2</v>
      </c>
      <c r="BD965" s="54">
        <v>5.0000000000000001E-4</v>
      </c>
      <c r="BE965" s="38">
        <f t="shared" si="147"/>
        <v>0</v>
      </c>
      <c r="BF965" s="68">
        <f t="shared" si="153"/>
        <v>0</v>
      </c>
      <c r="BG965" s="44">
        <f>SUM(BF$14:BF965)</f>
        <v>9</v>
      </c>
      <c r="BH965" s="11">
        <f t="shared" si="154"/>
        <v>0</v>
      </c>
      <c r="BI965" s="11">
        <f t="shared" si="155"/>
        <v>952</v>
      </c>
      <c r="BT965" s="74">
        <v>921</v>
      </c>
      <c r="BU965" s="74" t="s">
        <v>1235</v>
      </c>
      <c r="BV965" s="69" t="s">
        <v>2389</v>
      </c>
    </row>
    <row r="966" spans="1:74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AP966" s="68">
        <f t="shared" si="148"/>
        <v>0</v>
      </c>
      <c r="AQ966" s="68">
        <v>953</v>
      </c>
      <c r="AR966" s="41" t="s">
        <v>226</v>
      </c>
      <c r="AS966" s="42">
        <v>2</v>
      </c>
      <c r="AT966" s="43">
        <v>5.0000000000000001E-4</v>
      </c>
      <c r="AU966" s="38">
        <f t="shared" si="146"/>
        <v>0</v>
      </c>
      <c r="AV966" s="68">
        <f t="shared" si="149"/>
        <v>0</v>
      </c>
      <c r="AW966" s="44">
        <f>SUM(AV$14:AV966)</f>
        <v>0</v>
      </c>
      <c r="AX966" s="11">
        <f t="shared" si="150"/>
        <v>0</v>
      </c>
      <c r="AY966" s="11">
        <f t="shared" si="151"/>
        <v>953</v>
      </c>
      <c r="AZ966" s="11">
        <f t="shared" si="152"/>
        <v>0</v>
      </c>
      <c r="BA966" s="11">
        <v>953</v>
      </c>
      <c r="BB966" s="54" t="s">
        <v>226</v>
      </c>
      <c r="BC966" s="54">
        <v>2</v>
      </c>
      <c r="BD966" s="54">
        <v>5.0000000000000001E-4</v>
      </c>
      <c r="BE966" s="38">
        <f t="shared" si="147"/>
        <v>0</v>
      </c>
      <c r="BF966" s="68">
        <f t="shared" si="153"/>
        <v>0</v>
      </c>
      <c r="BG966" s="44">
        <f>SUM(BF$14:BF966)</f>
        <v>9</v>
      </c>
      <c r="BH966" s="11">
        <f t="shared" si="154"/>
        <v>0</v>
      </c>
      <c r="BI966" s="11">
        <f t="shared" si="155"/>
        <v>953</v>
      </c>
      <c r="BT966" s="74">
        <v>922</v>
      </c>
      <c r="BU966" s="74" t="s">
        <v>1236</v>
      </c>
      <c r="BV966" s="69" t="s">
        <v>2389</v>
      </c>
    </row>
    <row r="967" spans="1:74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AP967" s="68">
        <f t="shared" si="148"/>
        <v>0</v>
      </c>
      <c r="AQ967" s="68">
        <v>954</v>
      </c>
      <c r="AR967" s="41" t="s">
        <v>1260</v>
      </c>
      <c r="AS967" s="42">
        <v>3</v>
      </c>
      <c r="AT967" s="43">
        <v>8.0000000000000004E-4</v>
      </c>
      <c r="AU967" s="38">
        <f t="shared" si="146"/>
        <v>0</v>
      </c>
      <c r="AV967" s="68">
        <f t="shared" si="149"/>
        <v>0</v>
      </c>
      <c r="AW967" s="44">
        <f>SUM(AV$14:AV967)</f>
        <v>0</v>
      </c>
      <c r="AX967" s="11">
        <f t="shared" si="150"/>
        <v>0</v>
      </c>
      <c r="AY967" s="11">
        <f t="shared" si="151"/>
        <v>954</v>
      </c>
      <c r="AZ967" s="11">
        <f t="shared" si="152"/>
        <v>0</v>
      </c>
      <c r="BA967" s="11">
        <v>954</v>
      </c>
      <c r="BB967" s="54" t="s">
        <v>2248</v>
      </c>
      <c r="BC967" s="54">
        <v>3</v>
      </c>
      <c r="BD967" s="54">
        <v>8.0000000000000004E-4</v>
      </c>
      <c r="BE967" s="38">
        <f t="shared" si="147"/>
        <v>0</v>
      </c>
      <c r="BF967" s="68">
        <f t="shared" si="153"/>
        <v>0</v>
      </c>
      <c r="BG967" s="44">
        <f>SUM(BF$14:BF967)</f>
        <v>9</v>
      </c>
      <c r="BH967" s="11">
        <f t="shared" si="154"/>
        <v>0</v>
      </c>
      <c r="BI967" s="11">
        <f t="shared" si="155"/>
        <v>954</v>
      </c>
      <c r="BT967" s="74">
        <v>923</v>
      </c>
      <c r="BU967" s="74" t="s">
        <v>1237</v>
      </c>
      <c r="BV967" s="69" t="s">
        <v>2389</v>
      </c>
    </row>
    <row r="968" spans="1:74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AP968" s="68">
        <f t="shared" si="148"/>
        <v>0</v>
      </c>
      <c r="AQ968" s="68">
        <v>955</v>
      </c>
      <c r="AR968" s="41" t="s">
        <v>247</v>
      </c>
      <c r="AS968" s="42">
        <v>2</v>
      </c>
      <c r="AT968" s="43">
        <v>5.0000000000000001E-4</v>
      </c>
      <c r="AU968" s="38">
        <f t="shared" si="146"/>
        <v>0</v>
      </c>
      <c r="AV968" s="68">
        <f t="shared" si="149"/>
        <v>0</v>
      </c>
      <c r="AW968" s="44">
        <f>SUM(AV$14:AV968)</f>
        <v>0</v>
      </c>
      <c r="AX968" s="11">
        <f t="shared" si="150"/>
        <v>0</v>
      </c>
      <c r="AY968" s="11">
        <f t="shared" si="151"/>
        <v>955</v>
      </c>
      <c r="AZ968" s="11">
        <f t="shared" si="152"/>
        <v>0</v>
      </c>
      <c r="BA968" s="11">
        <v>955</v>
      </c>
      <c r="BB968" s="54" t="s">
        <v>1465</v>
      </c>
      <c r="BC968" s="54">
        <v>2</v>
      </c>
      <c r="BD968" s="54">
        <v>5.0000000000000001E-4</v>
      </c>
      <c r="BE968" s="38">
        <f t="shared" si="147"/>
        <v>0</v>
      </c>
      <c r="BF968" s="68">
        <f t="shared" si="153"/>
        <v>0</v>
      </c>
      <c r="BG968" s="44">
        <f>SUM(BF$14:BF968)</f>
        <v>9</v>
      </c>
      <c r="BH968" s="11">
        <f t="shared" si="154"/>
        <v>0</v>
      </c>
      <c r="BI968" s="11">
        <f t="shared" si="155"/>
        <v>955</v>
      </c>
      <c r="BT968" s="74">
        <v>924</v>
      </c>
      <c r="BU968" s="74" t="s">
        <v>1238</v>
      </c>
      <c r="BV968" s="69" t="s">
        <v>2389</v>
      </c>
    </row>
    <row r="969" spans="1:74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AP969" s="68">
        <f t="shared" si="148"/>
        <v>0</v>
      </c>
      <c r="AQ969" s="68">
        <v>956</v>
      </c>
      <c r="AR969" s="41" t="s">
        <v>1261</v>
      </c>
      <c r="AS969" s="42">
        <v>7</v>
      </c>
      <c r="AT969" s="43">
        <v>2.5000000000000001E-3</v>
      </c>
      <c r="AU969" s="38">
        <f t="shared" si="146"/>
        <v>0</v>
      </c>
      <c r="AV969" s="68">
        <f t="shared" si="149"/>
        <v>0</v>
      </c>
      <c r="AW969" s="44">
        <f>SUM(AV$14:AV969)</f>
        <v>0</v>
      </c>
      <c r="AX969" s="11">
        <f t="shared" si="150"/>
        <v>0</v>
      </c>
      <c r="AY969" s="11">
        <f t="shared" si="151"/>
        <v>956</v>
      </c>
      <c r="AZ969" s="11">
        <f t="shared" si="152"/>
        <v>0</v>
      </c>
      <c r="BA969" s="11">
        <v>956</v>
      </c>
      <c r="BB969" s="54" t="s">
        <v>2249</v>
      </c>
      <c r="BC969" s="54">
        <v>7</v>
      </c>
      <c r="BD969" s="54">
        <v>2.5000000000000001E-3</v>
      </c>
      <c r="BE969" s="38">
        <f t="shared" si="147"/>
        <v>0</v>
      </c>
      <c r="BF969" s="68">
        <f t="shared" si="153"/>
        <v>0</v>
      </c>
      <c r="BG969" s="44">
        <f>SUM(BF$14:BF969)</f>
        <v>9</v>
      </c>
      <c r="BH969" s="11">
        <f t="shared" si="154"/>
        <v>0</v>
      </c>
      <c r="BI969" s="11">
        <f t="shared" si="155"/>
        <v>956</v>
      </c>
      <c r="BT969" s="74">
        <v>925</v>
      </c>
      <c r="BU969" s="74" t="s">
        <v>314</v>
      </c>
      <c r="BV969" s="69" t="s">
        <v>2389</v>
      </c>
    </row>
    <row r="970" spans="1:74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AP970" s="68">
        <f t="shared" si="148"/>
        <v>0</v>
      </c>
      <c r="AQ970" s="68">
        <v>957</v>
      </c>
      <c r="AR970" s="41" t="s">
        <v>1262</v>
      </c>
      <c r="AS970" s="42">
        <v>6</v>
      </c>
      <c r="AT970" s="43">
        <v>2E-3</v>
      </c>
      <c r="AU970" s="38">
        <f t="shared" si="146"/>
        <v>0</v>
      </c>
      <c r="AV970" s="68">
        <f t="shared" si="149"/>
        <v>0</v>
      </c>
      <c r="AW970" s="44">
        <f>SUM(AV$14:AV970)</f>
        <v>0</v>
      </c>
      <c r="AX970" s="11">
        <f t="shared" si="150"/>
        <v>0</v>
      </c>
      <c r="AY970" s="11">
        <f t="shared" si="151"/>
        <v>957</v>
      </c>
      <c r="AZ970" s="11">
        <f t="shared" si="152"/>
        <v>0</v>
      </c>
      <c r="BA970" s="11">
        <v>957</v>
      </c>
      <c r="BB970" s="54" t="s">
        <v>2250</v>
      </c>
      <c r="BC970" s="54">
        <v>6</v>
      </c>
      <c r="BD970" s="54">
        <v>2E-3</v>
      </c>
      <c r="BE970" s="38">
        <f t="shared" si="147"/>
        <v>0</v>
      </c>
      <c r="BF970" s="68">
        <f t="shared" si="153"/>
        <v>0</v>
      </c>
      <c r="BG970" s="44">
        <f>SUM(BF$14:BF970)</f>
        <v>9</v>
      </c>
      <c r="BH970" s="11">
        <f t="shared" si="154"/>
        <v>0</v>
      </c>
      <c r="BI970" s="11">
        <f t="shared" si="155"/>
        <v>957</v>
      </c>
      <c r="BT970" s="74">
        <v>926</v>
      </c>
      <c r="BU970" s="74" t="s">
        <v>1239</v>
      </c>
      <c r="BV970" s="69" t="s">
        <v>2389</v>
      </c>
    </row>
    <row r="971" spans="1:74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AP971" s="68">
        <f t="shared" si="148"/>
        <v>0</v>
      </c>
      <c r="AQ971" s="68">
        <v>958</v>
      </c>
      <c r="AR971" s="41" t="s">
        <v>1263</v>
      </c>
      <c r="AS971" s="42">
        <v>6</v>
      </c>
      <c r="AT971" s="43">
        <v>2E-3</v>
      </c>
      <c r="AU971" s="38">
        <f t="shared" si="146"/>
        <v>0</v>
      </c>
      <c r="AV971" s="68">
        <f t="shared" si="149"/>
        <v>0</v>
      </c>
      <c r="AW971" s="44">
        <f>SUM(AV$14:AV971)</f>
        <v>0</v>
      </c>
      <c r="AX971" s="11">
        <f t="shared" si="150"/>
        <v>0</v>
      </c>
      <c r="AY971" s="11">
        <f t="shared" si="151"/>
        <v>958</v>
      </c>
      <c r="AZ971" s="11">
        <f t="shared" si="152"/>
        <v>0</v>
      </c>
      <c r="BA971" s="11">
        <v>958</v>
      </c>
      <c r="BB971" s="54" t="s">
        <v>2251</v>
      </c>
      <c r="BC971" s="54">
        <v>6</v>
      </c>
      <c r="BD971" s="54">
        <v>2E-3</v>
      </c>
      <c r="BE971" s="38">
        <f t="shared" si="147"/>
        <v>0</v>
      </c>
      <c r="BF971" s="68">
        <f t="shared" si="153"/>
        <v>0</v>
      </c>
      <c r="BG971" s="44">
        <f>SUM(BF$14:BF971)</f>
        <v>9</v>
      </c>
      <c r="BH971" s="11">
        <f t="shared" si="154"/>
        <v>0</v>
      </c>
      <c r="BI971" s="11">
        <f t="shared" si="155"/>
        <v>958</v>
      </c>
      <c r="BT971" s="74">
        <v>927</v>
      </c>
      <c r="BU971" s="74" t="s">
        <v>1240</v>
      </c>
      <c r="BV971" s="69" t="s">
        <v>2389</v>
      </c>
    </row>
    <row r="972" spans="1:74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AP972" s="68">
        <f t="shared" si="148"/>
        <v>0</v>
      </c>
      <c r="AQ972" s="68">
        <v>959</v>
      </c>
      <c r="AR972" s="41" t="s">
        <v>1264</v>
      </c>
      <c r="AS972" s="42">
        <v>2</v>
      </c>
      <c r="AT972" s="43">
        <v>5.0000000000000001E-4</v>
      </c>
      <c r="AU972" s="38">
        <f t="shared" si="146"/>
        <v>0</v>
      </c>
      <c r="AV972" s="68">
        <f t="shared" si="149"/>
        <v>0</v>
      </c>
      <c r="AW972" s="44">
        <f>SUM(AV$14:AV972)</f>
        <v>0</v>
      </c>
      <c r="AX972" s="11">
        <f t="shared" si="150"/>
        <v>0</v>
      </c>
      <c r="AY972" s="11">
        <f t="shared" si="151"/>
        <v>959</v>
      </c>
      <c r="AZ972" s="11">
        <f t="shared" si="152"/>
        <v>0</v>
      </c>
      <c r="BA972" s="11">
        <v>959</v>
      </c>
      <c r="BB972" s="54" t="s">
        <v>2252</v>
      </c>
      <c r="BC972" s="54">
        <v>2</v>
      </c>
      <c r="BD972" s="54">
        <v>5.0000000000000001E-4</v>
      </c>
      <c r="BE972" s="38">
        <f t="shared" si="147"/>
        <v>0</v>
      </c>
      <c r="BF972" s="68">
        <f t="shared" si="153"/>
        <v>0</v>
      </c>
      <c r="BG972" s="44">
        <f>SUM(BF$14:BF972)</f>
        <v>9</v>
      </c>
      <c r="BH972" s="11">
        <f t="shared" si="154"/>
        <v>0</v>
      </c>
      <c r="BI972" s="11">
        <f t="shared" si="155"/>
        <v>959</v>
      </c>
      <c r="BT972" s="74">
        <v>928</v>
      </c>
      <c r="BU972" s="74" t="s">
        <v>624</v>
      </c>
      <c r="BV972" s="69" t="s">
        <v>2389</v>
      </c>
    </row>
    <row r="973" spans="1:74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AP973" s="68">
        <f t="shared" si="148"/>
        <v>0</v>
      </c>
      <c r="AQ973" s="68">
        <v>960</v>
      </c>
      <c r="AR973" s="41" t="s">
        <v>1265</v>
      </c>
      <c r="AS973" s="42">
        <v>3</v>
      </c>
      <c r="AT973" s="43">
        <v>8.0000000000000004E-4</v>
      </c>
      <c r="AU973" s="38">
        <f t="shared" si="146"/>
        <v>0</v>
      </c>
      <c r="AV973" s="68">
        <f t="shared" si="149"/>
        <v>0</v>
      </c>
      <c r="AW973" s="44">
        <f>SUM(AV$14:AV973)</f>
        <v>0</v>
      </c>
      <c r="AX973" s="11">
        <f t="shared" si="150"/>
        <v>0</v>
      </c>
      <c r="AY973" s="11">
        <f t="shared" si="151"/>
        <v>960</v>
      </c>
      <c r="AZ973" s="11">
        <f t="shared" si="152"/>
        <v>0</v>
      </c>
      <c r="BA973" s="11">
        <v>960</v>
      </c>
      <c r="BB973" s="54" t="s">
        <v>2253</v>
      </c>
      <c r="BC973" s="54">
        <v>3</v>
      </c>
      <c r="BD973" s="54">
        <v>8.0000000000000004E-4</v>
      </c>
      <c r="BE973" s="38">
        <f t="shared" si="147"/>
        <v>0</v>
      </c>
      <c r="BF973" s="68">
        <f t="shared" si="153"/>
        <v>0</v>
      </c>
      <c r="BG973" s="44">
        <f>SUM(BF$14:BF973)</f>
        <v>9</v>
      </c>
      <c r="BH973" s="11">
        <f t="shared" si="154"/>
        <v>0</v>
      </c>
      <c r="BI973" s="11">
        <f t="shared" si="155"/>
        <v>960</v>
      </c>
      <c r="BT973" s="74">
        <v>929</v>
      </c>
      <c r="BU973" s="74" t="s">
        <v>625</v>
      </c>
      <c r="BV973" s="69" t="s">
        <v>2389</v>
      </c>
    </row>
    <row r="974" spans="1: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AP974" s="68">
        <f t="shared" si="148"/>
        <v>0</v>
      </c>
      <c r="AQ974" s="68">
        <v>961</v>
      </c>
      <c r="AR974" s="41" t="s">
        <v>1266</v>
      </c>
      <c r="AS974" s="42">
        <v>4</v>
      </c>
      <c r="AT974" s="43">
        <v>1.1999999999999999E-3</v>
      </c>
      <c r="AU974" s="38">
        <f t="shared" ref="AU974:AU1037" si="156">IFERROR(FIND(F$3,AR974,1),0)</f>
        <v>0</v>
      </c>
      <c r="AV974" s="68">
        <f t="shared" si="149"/>
        <v>0</v>
      </c>
      <c r="AW974" s="44">
        <f>SUM(AV$14:AV974)</f>
        <v>0</v>
      </c>
      <c r="AX974" s="11">
        <f t="shared" si="150"/>
        <v>0</v>
      </c>
      <c r="AY974" s="11">
        <f t="shared" si="151"/>
        <v>961</v>
      </c>
      <c r="AZ974" s="11">
        <f t="shared" si="152"/>
        <v>0</v>
      </c>
      <c r="BA974" s="11">
        <v>961</v>
      </c>
      <c r="BB974" s="54" t="s">
        <v>2254</v>
      </c>
      <c r="BC974" s="54">
        <v>4</v>
      </c>
      <c r="BD974" s="54">
        <v>1.1999999999999999E-3</v>
      </c>
      <c r="BE974" s="38">
        <f t="shared" ref="BE974:BE1037" si="157">IFERROR(FIND(F$3,BB974,1),0)</f>
        <v>0</v>
      </c>
      <c r="BF974" s="68">
        <f t="shared" si="153"/>
        <v>0</v>
      </c>
      <c r="BG974" s="44">
        <f>SUM(BF$14:BF974)</f>
        <v>9</v>
      </c>
      <c r="BH974" s="11">
        <f t="shared" si="154"/>
        <v>0</v>
      </c>
      <c r="BI974" s="11">
        <f t="shared" si="155"/>
        <v>961</v>
      </c>
      <c r="BT974" s="74">
        <v>930</v>
      </c>
      <c r="BU974" s="74" t="s">
        <v>1241</v>
      </c>
      <c r="BV974" s="69" t="s">
        <v>2389</v>
      </c>
    </row>
    <row r="975" spans="1:74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AP975" s="68">
        <f t="shared" ref="AP975:AP1038" si="158">AX975</f>
        <v>0</v>
      </c>
      <c r="AQ975" s="68">
        <v>962</v>
      </c>
      <c r="AR975" s="41" t="s">
        <v>1267</v>
      </c>
      <c r="AS975" s="42">
        <v>3</v>
      </c>
      <c r="AT975" s="43">
        <v>8.0000000000000004E-4</v>
      </c>
      <c r="AU975" s="38">
        <f t="shared" si="156"/>
        <v>0</v>
      </c>
      <c r="AV975" s="68">
        <f t="shared" ref="AV975:AV1038" si="159">IF(AU975=0,0,1)</f>
        <v>0</v>
      </c>
      <c r="AW975" s="44">
        <f>SUM(AV$14:AV975)</f>
        <v>0</v>
      </c>
      <c r="AX975" s="11">
        <f t="shared" ref="AX975:AX1038" si="160">IF(AV975=1,AW975,0)</f>
        <v>0</v>
      </c>
      <c r="AY975" s="11">
        <f t="shared" ref="AY975:AY1038" si="161">AQ975</f>
        <v>962</v>
      </c>
      <c r="AZ975" s="11">
        <f t="shared" ref="AZ975:AZ1038" si="162">BH975</f>
        <v>0</v>
      </c>
      <c r="BA975" s="11">
        <v>962</v>
      </c>
      <c r="BB975" s="54" t="s">
        <v>2255</v>
      </c>
      <c r="BC975" s="54">
        <v>3</v>
      </c>
      <c r="BD975" s="54">
        <v>8.0000000000000004E-4</v>
      </c>
      <c r="BE975" s="38">
        <f t="shared" si="157"/>
        <v>0</v>
      </c>
      <c r="BF975" s="68">
        <f t="shared" si="153"/>
        <v>0</v>
      </c>
      <c r="BG975" s="44">
        <f>SUM(BF$14:BF975)</f>
        <v>9</v>
      </c>
      <c r="BH975" s="11">
        <f t="shared" si="154"/>
        <v>0</v>
      </c>
      <c r="BI975" s="11">
        <f t="shared" si="155"/>
        <v>962</v>
      </c>
      <c r="BT975" s="74">
        <v>931</v>
      </c>
      <c r="BU975" s="74" t="s">
        <v>1242</v>
      </c>
      <c r="BV975" s="69" t="s">
        <v>2389</v>
      </c>
    </row>
    <row r="976" spans="1:74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AP976" s="68">
        <f t="shared" si="158"/>
        <v>0</v>
      </c>
      <c r="AQ976" s="68">
        <v>963</v>
      </c>
      <c r="AR976" s="41" t="s">
        <v>1268</v>
      </c>
      <c r="AS976" s="42">
        <v>5</v>
      </c>
      <c r="AT976" s="43">
        <v>1.6000000000000001E-3</v>
      </c>
      <c r="AU976" s="38">
        <f t="shared" si="156"/>
        <v>0</v>
      </c>
      <c r="AV976" s="68">
        <f t="shared" si="159"/>
        <v>0</v>
      </c>
      <c r="AW976" s="44">
        <f>SUM(AV$14:AV976)</f>
        <v>0</v>
      </c>
      <c r="AX976" s="11">
        <f t="shared" si="160"/>
        <v>0</v>
      </c>
      <c r="AY976" s="11">
        <f t="shared" si="161"/>
        <v>963</v>
      </c>
      <c r="AZ976" s="11">
        <f t="shared" si="162"/>
        <v>0</v>
      </c>
      <c r="BA976" s="11">
        <v>963</v>
      </c>
      <c r="BB976" s="54" t="s">
        <v>2256</v>
      </c>
      <c r="BC976" s="54">
        <v>5</v>
      </c>
      <c r="BD976" s="54">
        <v>1.6000000000000001E-3</v>
      </c>
      <c r="BE976" s="38">
        <f t="shared" si="157"/>
        <v>0</v>
      </c>
      <c r="BF976" s="68">
        <f t="shared" ref="BF976:BF1039" si="163">IF(BE976=0,0,1)</f>
        <v>0</v>
      </c>
      <c r="BG976" s="44">
        <f>SUM(BF$14:BF976)</f>
        <v>9</v>
      </c>
      <c r="BH976" s="11">
        <f t="shared" ref="BH976:BH1039" si="164">IF(BF976=1,BG976,0)</f>
        <v>0</v>
      </c>
      <c r="BI976" s="11">
        <f t="shared" ref="BI976:BI1039" si="165">BA976</f>
        <v>963</v>
      </c>
      <c r="BT976" s="74">
        <v>932</v>
      </c>
      <c r="BU976" s="74" t="s">
        <v>1243</v>
      </c>
      <c r="BV976" s="69" t="s">
        <v>2389</v>
      </c>
    </row>
    <row r="977" spans="1:74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AP977" s="68">
        <f t="shared" si="158"/>
        <v>0</v>
      </c>
      <c r="AQ977" s="68">
        <v>964</v>
      </c>
      <c r="AR977" s="41" t="s">
        <v>1269</v>
      </c>
      <c r="AS977" s="42">
        <v>7</v>
      </c>
      <c r="AT977" s="43">
        <v>2.5000000000000001E-3</v>
      </c>
      <c r="AU977" s="38">
        <f t="shared" si="156"/>
        <v>0</v>
      </c>
      <c r="AV977" s="68">
        <f t="shared" si="159"/>
        <v>0</v>
      </c>
      <c r="AW977" s="44">
        <f>SUM(AV$14:AV977)</f>
        <v>0</v>
      </c>
      <c r="AX977" s="11">
        <f t="shared" si="160"/>
        <v>0</v>
      </c>
      <c r="AY977" s="11">
        <f t="shared" si="161"/>
        <v>964</v>
      </c>
      <c r="AZ977" s="11">
        <f t="shared" si="162"/>
        <v>0</v>
      </c>
      <c r="BA977" s="11">
        <v>964</v>
      </c>
      <c r="BB977" s="54" t="s">
        <v>2257</v>
      </c>
      <c r="BC977" s="54">
        <v>7</v>
      </c>
      <c r="BD977" s="54">
        <v>2.5000000000000001E-3</v>
      </c>
      <c r="BE977" s="38">
        <f t="shared" si="157"/>
        <v>0</v>
      </c>
      <c r="BF977" s="68">
        <f t="shared" si="163"/>
        <v>0</v>
      </c>
      <c r="BG977" s="44">
        <f>SUM(BF$14:BF977)</f>
        <v>9</v>
      </c>
      <c r="BH977" s="11">
        <f t="shared" si="164"/>
        <v>0</v>
      </c>
      <c r="BI977" s="11">
        <f t="shared" si="165"/>
        <v>964</v>
      </c>
      <c r="BT977" s="74">
        <v>933</v>
      </c>
      <c r="BU977" s="74" t="s">
        <v>1244</v>
      </c>
      <c r="BV977" s="69" t="s">
        <v>2389</v>
      </c>
    </row>
    <row r="978" spans="1:74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AP978" s="68">
        <f t="shared" si="158"/>
        <v>0</v>
      </c>
      <c r="AQ978" s="68">
        <v>965</v>
      </c>
      <c r="AR978" s="41" t="s">
        <v>1270</v>
      </c>
      <c r="AS978" s="42">
        <v>3</v>
      </c>
      <c r="AT978" s="43">
        <v>8.0000000000000004E-4</v>
      </c>
      <c r="AU978" s="38">
        <f t="shared" si="156"/>
        <v>0</v>
      </c>
      <c r="AV978" s="68">
        <f t="shared" si="159"/>
        <v>0</v>
      </c>
      <c r="AW978" s="44">
        <f>SUM(AV$14:AV978)</f>
        <v>0</v>
      </c>
      <c r="AX978" s="11">
        <f t="shared" si="160"/>
        <v>0</v>
      </c>
      <c r="AY978" s="11">
        <f t="shared" si="161"/>
        <v>965</v>
      </c>
      <c r="AZ978" s="11">
        <f t="shared" si="162"/>
        <v>0</v>
      </c>
      <c r="BA978" s="11">
        <v>965</v>
      </c>
      <c r="BB978" s="54" t="s">
        <v>2258</v>
      </c>
      <c r="BC978" s="54">
        <v>3</v>
      </c>
      <c r="BD978" s="54">
        <v>8.0000000000000004E-4</v>
      </c>
      <c r="BE978" s="38">
        <f t="shared" si="157"/>
        <v>0</v>
      </c>
      <c r="BF978" s="68">
        <f t="shared" si="163"/>
        <v>0</v>
      </c>
      <c r="BG978" s="44">
        <f>SUM(BF$14:BF978)</f>
        <v>9</v>
      </c>
      <c r="BH978" s="11">
        <f t="shared" si="164"/>
        <v>0</v>
      </c>
      <c r="BI978" s="11">
        <f t="shared" si="165"/>
        <v>965</v>
      </c>
      <c r="BT978" s="74">
        <v>934</v>
      </c>
      <c r="BU978" s="74" t="s">
        <v>1245</v>
      </c>
      <c r="BV978" s="69" t="s">
        <v>2389</v>
      </c>
    </row>
    <row r="979" spans="1:74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AP979" s="68">
        <f t="shared" si="158"/>
        <v>0</v>
      </c>
      <c r="AQ979" s="68">
        <v>966</v>
      </c>
      <c r="AR979" s="41" t="s">
        <v>1271</v>
      </c>
      <c r="AS979" s="42">
        <v>2</v>
      </c>
      <c r="AT979" s="43">
        <v>5.0000000000000001E-4</v>
      </c>
      <c r="AU979" s="38">
        <f t="shared" si="156"/>
        <v>0</v>
      </c>
      <c r="AV979" s="68">
        <f t="shared" si="159"/>
        <v>0</v>
      </c>
      <c r="AW979" s="44">
        <f>SUM(AV$14:AV979)</f>
        <v>0</v>
      </c>
      <c r="AX979" s="11">
        <f t="shared" si="160"/>
        <v>0</v>
      </c>
      <c r="AY979" s="11">
        <f t="shared" si="161"/>
        <v>966</v>
      </c>
      <c r="AZ979" s="11">
        <f t="shared" si="162"/>
        <v>0</v>
      </c>
      <c r="BA979" s="11">
        <v>966</v>
      </c>
      <c r="BB979" s="54" t="s">
        <v>2259</v>
      </c>
      <c r="BC979" s="54">
        <v>2</v>
      </c>
      <c r="BD979" s="54">
        <v>5.0000000000000001E-4</v>
      </c>
      <c r="BE979" s="38">
        <f t="shared" si="157"/>
        <v>0</v>
      </c>
      <c r="BF979" s="68">
        <f t="shared" si="163"/>
        <v>0</v>
      </c>
      <c r="BG979" s="44">
        <f>SUM(BF$14:BF979)</f>
        <v>9</v>
      </c>
      <c r="BH979" s="11">
        <f t="shared" si="164"/>
        <v>0</v>
      </c>
      <c r="BI979" s="11">
        <f t="shared" si="165"/>
        <v>966</v>
      </c>
      <c r="BT979" s="74">
        <v>935</v>
      </c>
      <c r="BU979" s="74" t="s">
        <v>1246</v>
      </c>
      <c r="BV979" s="69" t="s">
        <v>2389</v>
      </c>
    </row>
    <row r="980" spans="1:74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AP980" s="68">
        <f t="shared" si="158"/>
        <v>0</v>
      </c>
      <c r="AQ980" s="68">
        <v>967</v>
      </c>
      <c r="AR980" s="41" t="s">
        <v>1272</v>
      </c>
      <c r="AS980" s="42">
        <v>6</v>
      </c>
      <c r="AT980" s="43">
        <v>2E-3</v>
      </c>
      <c r="AU980" s="38">
        <f t="shared" si="156"/>
        <v>0</v>
      </c>
      <c r="AV980" s="68">
        <f t="shared" si="159"/>
        <v>0</v>
      </c>
      <c r="AW980" s="44">
        <f>SUM(AV$14:AV980)</f>
        <v>0</v>
      </c>
      <c r="AX980" s="11">
        <f t="shared" si="160"/>
        <v>0</v>
      </c>
      <c r="AY980" s="11">
        <f t="shared" si="161"/>
        <v>967</v>
      </c>
      <c r="AZ980" s="11">
        <f t="shared" si="162"/>
        <v>0</v>
      </c>
      <c r="BA980" s="11">
        <v>967</v>
      </c>
      <c r="BB980" s="54" t="s">
        <v>2260</v>
      </c>
      <c r="BC980" s="54">
        <v>6</v>
      </c>
      <c r="BD980" s="54">
        <v>2E-3</v>
      </c>
      <c r="BE980" s="38">
        <f t="shared" si="157"/>
        <v>0</v>
      </c>
      <c r="BF980" s="68">
        <f t="shared" si="163"/>
        <v>0</v>
      </c>
      <c r="BG980" s="44">
        <f>SUM(BF$14:BF980)</f>
        <v>9</v>
      </c>
      <c r="BH980" s="11">
        <f t="shared" si="164"/>
        <v>0</v>
      </c>
      <c r="BI980" s="11">
        <f t="shared" si="165"/>
        <v>967</v>
      </c>
      <c r="BT980" s="74">
        <v>936</v>
      </c>
      <c r="BU980" s="74" t="s">
        <v>1247</v>
      </c>
      <c r="BV980" s="69" t="s">
        <v>2389</v>
      </c>
    </row>
    <row r="981" spans="1:74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AP981" s="68">
        <f t="shared" si="158"/>
        <v>0</v>
      </c>
      <c r="AQ981" s="68">
        <v>968</v>
      </c>
      <c r="AR981" s="41" t="s">
        <v>1273</v>
      </c>
      <c r="AS981" s="42">
        <v>4</v>
      </c>
      <c r="AT981" s="43">
        <v>1.1999999999999999E-3</v>
      </c>
      <c r="AU981" s="38">
        <f t="shared" si="156"/>
        <v>0</v>
      </c>
      <c r="AV981" s="68">
        <f t="shared" si="159"/>
        <v>0</v>
      </c>
      <c r="AW981" s="44">
        <f>SUM(AV$14:AV981)</f>
        <v>0</v>
      </c>
      <c r="AX981" s="11">
        <f t="shared" si="160"/>
        <v>0</v>
      </c>
      <c r="AY981" s="11">
        <f t="shared" si="161"/>
        <v>968</v>
      </c>
      <c r="AZ981" s="11">
        <f t="shared" si="162"/>
        <v>0</v>
      </c>
      <c r="BA981" s="11">
        <v>968</v>
      </c>
      <c r="BB981" s="54" t="s">
        <v>2261</v>
      </c>
      <c r="BC981" s="54">
        <v>4</v>
      </c>
      <c r="BD981" s="54">
        <v>1.1999999999999999E-3</v>
      </c>
      <c r="BE981" s="38">
        <f t="shared" si="157"/>
        <v>0</v>
      </c>
      <c r="BF981" s="68">
        <f t="shared" si="163"/>
        <v>0</v>
      </c>
      <c r="BG981" s="44">
        <f>SUM(BF$14:BF981)</f>
        <v>9</v>
      </c>
      <c r="BH981" s="11">
        <f t="shared" si="164"/>
        <v>0</v>
      </c>
      <c r="BI981" s="11">
        <f t="shared" si="165"/>
        <v>968</v>
      </c>
      <c r="BT981" s="74">
        <v>937</v>
      </c>
      <c r="BU981" s="74" t="s">
        <v>1248</v>
      </c>
      <c r="BV981" s="69" t="s">
        <v>2389</v>
      </c>
    </row>
    <row r="982" spans="1:74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AP982" s="68">
        <f t="shared" si="158"/>
        <v>0</v>
      </c>
      <c r="AQ982" s="68">
        <v>969</v>
      </c>
      <c r="AR982" s="41" t="s">
        <v>1274</v>
      </c>
      <c r="AS982" s="42">
        <v>5</v>
      </c>
      <c r="AT982" s="43">
        <v>1.6000000000000001E-3</v>
      </c>
      <c r="AU982" s="38">
        <f t="shared" si="156"/>
        <v>0</v>
      </c>
      <c r="AV982" s="68">
        <f t="shared" si="159"/>
        <v>0</v>
      </c>
      <c r="AW982" s="44">
        <f>SUM(AV$14:AV982)</f>
        <v>0</v>
      </c>
      <c r="AX982" s="11">
        <f t="shared" si="160"/>
        <v>0</v>
      </c>
      <c r="AY982" s="11">
        <f t="shared" si="161"/>
        <v>969</v>
      </c>
      <c r="AZ982" s="11">
        <f t="shared" si="162"/>
        <v>0</v>
      </c>
      <c r="BA982" s="11">
        <v>969</v>
      </c>
      <c r="BB982" s="54" t="s">
        <v>2262</v>
      </c>
      <c r="BC982" s="54">
        <v>5</v>
      </c>
      <c r="BD982" s="54">
        <v>1.6000000000000001E-3</v>
      </c>
      <c r="BE982" s="38">
        <f t="shared" si="157"/>
        <v>0</v>
      </c>
      <c r="BF982" s="68">
        <f t="shared" si="163"/>
        <v>0</v>
      </c>
      <c r="BG982" s="44">
        <f>SUM(BF$14:BF982)</f>
        <v>9</v>
      </c>
      <c r="BH982" s="11">
        <f t="shared" si="164"/>
        <v>0</v>
      </c>
      <c r="BI982" s="11">
        <f t="shared" si="165"/>
        <v>969</v>
      </c>
      <c r="BT982" s="74">
        <v>938</v>
      </c>
      <c r="BU982" s="74" t="s">
        <v>1249</v>
      </c>
      <c r="BV982" s="69" t="s">
        <v>2389</v>
      </c>
    </row>
    <row r="983" spans="1:74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AP983" s="68">
        <f t="shared" si="158"/>
        <v>0</v>
      </c>
      <c r="AQ983" s="68">
        <v>970</v>
      </c>
      <c r="AR983" s="41" t="s">
        <v>1275</v>
      </c>
      <c r="AS983" s="42">
        <v>6</v>
      </c>
      <c r="AT983" s="43">
        <v>2E-3</v>
      </c>
      <c r="AU983" s="38">
        <f t="shared" si="156"/>
        <v>0</v>
      </c>
      <c r="AV983" s="68">
        <f t="shared" si="159"/>
        <v>0</v>
      </c>
      <c r="AW983" s="44">
        <f>SUM(AV$14:AV983)</f>
        <v>0</v>
      </c>
      <c r="AX983" s="11">
        <f t="shared" si="160"/>
        <v>0</v>
      </c>
      <c r="AY983" s="11">
        <f t="shared" si="161"/>
        <v>970</v>
      </c>
      <c r="AZ983" s="11">
        <f t="shared" si="162"/>
        <v>0</v>
      </c>
      <c r="BA983" s="11">
        <v>970</v>
      </c>
      <c r="BB983" s="54" t="s">
        <v>2263</v>
      </c>
      <c r="BC983" s="54">
        <v>6</v>
      </c>
      <c r="BD983" s="54">
        <v>2E-3</v>
      </c>
      <c r="BE983" s="38">
        <f t="shared" si="157"/>
        <v>0</v>
      </c>
      <c r="BF983" s="68">
        <f t="shared" si="163"/>
        <v>0</v>
      </c>
      <c r="BG983" s="44">
        <f>SUM(BF$14:BF983)</f>
        <v>9</v>
      </c>
      <c r="BH983" s="11">
        <f t="shared" si="164"/>
        <v>0</v>
      </c>
      <c r="BI983" s="11">
        <f t="shared" si="165"/>
        <v>970</v>
      </c>
      <c r="BT983" s="74">
        <v>939</v>
      </c>
      <c r="BU983" s="74" t="s">
        <v>1250</v>
      </c>
      <c r="BV983" s="69" t="s">
        <v>2389</v>
      </c>
    </row>
    <row r="984" spans="1:7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AP984" s="68">
        <f t="shared" si="158"/>
        <v>0</v>
      </c>
      <c r="AQ984" s="68">
        <v>971</v>
      </c>
      <c r="AR984" s="41" t="s">
        <v>1276</v>
      </c>
      <c r="AS984" s="42">
        <v>8</v>
      </c>
      <c r="AT984" s="43">
        <v>3.0000000000000001E-3</v>
      </c>
      <c r="AU984" s="38">
        <f t="shared" si="156"/>
        <v>0</v>
      </c>
      <c r="AV984" s="68">
        <f t="shared" si="159"/>
        <v>0</v>
      </c>
      <c r="AW984" s="44">
        <f>SUM(AV$14:AV984)</f>
        <v>0</v>
      </c>
      <c r="AX984" s="11">
        <f t="shared" si="160"/>
        <v>0</v>
      </c>
      <c r="AY984" s="11">
        <f t="shared" si="161"/>
        <v>971</v>
      </c>
      <c r="AZ984" s="11">
        <f t="shared" si="162"/>
        <v>0</v>
      </c>
      <c r="BA984" s="11">
        <v>971</v>
      </c>
      <c r="BB984" s="54" t="s">
        <v>2264</v>
      </c>
      <c r="BC984" s="54">
        <v>8</v>
      </c>
      <c r="BD984" s="54">
        <v>3.0000000000000001E-3</v>
      </c>
      <c r="BE984" s="38">
        <f t="shared" si="157"/>
        <v>0</v>
      </c>
      <c r="BF984" s="68">
        <f t="shared" si="163"/>
        <v>0</v>
      </c>
      <c r="BG984" s="44">
        <f>SUM(BF$14:BF984)</f>
        <v>9</v>
      </c>
      <c r="BH984" s="11">
        <f t="shared" si="164"/>
        <v>0</v>
      </c>
      <c r="BI984" s="11">
        <f t="shared" si="165"/>
        <v>971</v>
      </c>
      <c r="BT984" s="74">
        <v>940</v>
      </c>
      <c r="BU984" s="74" t="s">
        <v>1251</v>
      </c>
      <c r="BV984" s="69" t="s">
        <v>2389</v>
      </c>
    </row>
    <row r="985" spans="1:74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AP985" s="68">
        <f t="shared" si="158"/>
        <v>0</v>
      </c>
      <c r="AQ985" s="68">
        <v>972</v>
      </c>
      <c r="AR985" s="41" t="s">
        <v>1277</v>
      </c>
      <c r="AS985" s="42">
        <v>4</v>
      </c>
      <c r="AT985" s="43">
        <v>1.1999999999999999E-3</v>
      </c>
      <c r="AU985" s="38">
        <f t="shared" si="156"/>
        <v>0</v>
      </c>
      <c r="AV985" s="68">
        <f t="shared" si="159"/>
        <v>0</v>
      </c>
      <c r="AW985" s="44">
        <f>SUM(AV$14:AV985)</f>
        <v>0</v>
      </c>
      <c r="AX985" s="11">
        <f t="shared" si="160"/>
        <v>0</v>
      </c>
      <c r="AY985" s="11">
        <f t="shared" si="161"/>
        <v>972</v>
      </c>
      <c r="AZ985" s="11">
        <f t="shared" si="162"/>
        <v>0</v>
      </c>
      <c r="BA985" s="11">
        <v>972</v>
      </c>
      <c r="BB985" s="54" t="s">
        <v>2265</v>
      </c>
      <c r="BC985" s="54">
        <v>4</v>
      </c>
      <c r="BD985" s="54">
        <v>1.1999999999999999E-3</v>
      </c>
      <c r="BE985" s="38">
        <f t="shared" si="157"/>
        <v>0</v>
      </c>
      <c r="BF985" s="68">
        <f t="shared" si="163"/>
        <v>0</v>
      </c>
      <c r="BG985" s="44">
        <f>SUM(BF$14:BF985)</f>
        <v>9</v>
      </c>
      <c r="BH985" s="11">
        <f t="shared" si="164"/>
        <v>0</v>
      </c>
      <c r="BI985" s="11">
        <f t="shared" si="165"/>
        <v>972</v>
      </c>
      <c r="BT985" s="74">
        <v>941</v>
      </c>
      <c r="BU985" s="74" t="s">
        <v>1252</v>
      </c>
      <c r="BV985" s="69" t="s">
        <v>2389</v>
      </c>
    </row>
    <row r="986" spans="1:74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AP986" s="68">
        <f t="shared" si="158"/>
        <v>0</v>
      </c>
      <c r="AQ986" s="68">
        <v>973</v>
      </c>
      <c r="AR986" s="41" t="s">
        <v>1278</v>
      </c>
      <c r="AS986" s="42">
        <v>6</v>
      </c>
      <c r="AT986" s="43">
        <v>2E-3</v>
      </c>
      <c r="AU986" s="38">
        <f t="shared" si="156"/>
        <v>0</v>
      </c>
      <c r="AV986" s="68">
        <f t="shared" si="159"/>
        <v>0</v>
      </c>
      <c r="AW986" s="44">
        <f>SUM(AV$14:AV986)</f>
        <v>0</v>
      </c>
      <c r="AX986" s="11">
        <f t="shared" si="160"/>
        <v>0</v>
      </c>
      <c r="AY986" s="11">
        <f t="shared" si="161"/>
        <v>973</v>
      </c>
      <c r="AZ986" s="11">
        <f t="shared" si="162"/>
        <v>0</v>
      </c>
      <c r="BA986" s="11">
        <v>973</v>
      </c>
      <c r="BB986" s="54" t="s">
        <v>2266</v>
      </c>
      <c r="BC986" s="54">
        <v>6</v>
      </c>
      <c r="BD986" s="54">
        <v>2E-3</v>
      </c>
      <c r="BE986" s="38">
        <f t="shared" si="157"/>
        <v>0</v>
      </c>
      <c r="BF986" s="68">
        <f t="shared" si="163"/>
        <v>0</v>
      </c>
      <c r="BG986" s="44">
        <f>SUM(BF$14:BF986)</f>
        <v>9</v>
      </c>
      <c r="BH986" s="11">
        <f t="shared" si="164"/>
        <v>0</v>
      </c>
      <c r="BI986" s="11">
        <f t="shared" si="165"/>
        <v>973</v>
      </c>
      <c r="BT986" s="74">
        <v>942</v>
      </c>
      <c r="BU986" s="74" t="s">
        <v>1253</v>
      </c>
      <c r="BV986" s="69" t="s">
        <v>2389</v>
      </c>
    </row>
    <row r="987" spans="1:74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AP987" s="68">
        <f t="shared" si="158"/>
        <v>0</v>
      </c>
      <c r="AQ987" s="68">
        <v>974</v>
      </c>
      <c r="AR987" s="41" t="s">
        <v>1279</v>
      </c>
      <c r="AS987" s="42">
        <v>7</v>
      </c>
      <c r="AT987" s="43">
        <v>2.5000000000000001E-3</v>
      </c>
      <c r="AU987" s="38">
        <f t="shared" si="156"/>
        <v>0</v>
      </c>
      <c r="AV987" s="68">
        <f t="shared" si="159"/>
        <v>0</v>
      </c>
      <c r="AW987" s="44">
        <f>SUM(AV$14:AV987)</f>
        <v>0</v>
      </c>
      <c r="AX987" s="11">
        <f t="shared" si="160"/>
        <v>0</v>
      </c>
      <c r="AY987" s="11">
        <f t="shared" si="161"/>
        <v>974</v>
      </c>
      <c r="AZ987" s="11">
        <f t="shared" si="162"/>
        <v>0</v>
      </c>
      <c r="BA987" s="11">
        <v>974</v>
      </c>
      <c r="BB987" s="54" t="s">
        <v>2267</v>
      </c>
      <c r="BC987" s="54">
        <v>7</v>
      </c>
      <c r="BD987" s="54">
        <v>2.5000000000000001E-3</v>
      </c>
      <c r="BE987" s="38">
        <f t="shared" si="157"/>
        <v>0</v>
      </c>
      <c r="BF987" s="68">
        <f t="shared" si="163"/>
        <v>0</v>
      </c>
      <c r="BG987" s="44">
        <f>SUM(BF$14:BF987)</f>
        <v>9</v>
      </c>
      <c r="BH987" s="11">
        <f t="shared" si="164"/>
        <v>0</v>
      </c>
      <c r="BI987" s="11">
        <f t="shared" si="165"/>
        <v>974</v>
      </c>
      <c r="BT987" s="74">
        <v>943</v>
      </c>
      <c r="BU987" s="74" t="s">
        <v>1254</v>
      </c>
      <c r="BV987" s="69" t="s">
        <v>2389</v>
      </c>
    </row>
    <row r="988" spans="1:74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AP988" s="68">
        <f t="shared" si="158"/>
        <v>0</v>
      </c>
      <c r="AQ988" s="68">
        <v>975</v>
      </c>
      <c r="AR988" s="41" t="s">
        <v>1280</v>
      </c>
      <c r="AS988" s="42">
        <v>4</v>
      </c>
      <c r="AT988" s="43">
        <v>1.1999999999999999E-3</v>
      </c>
      <c r="AU988" s="38">
        <f t="shared" si="156"/>
        <v>0</v>
      </c>
      <c r="AV988" s="68">
        <f t="shared" si="159"/>
        <v>0</v>
      </c>
      <c r="AW988" s="44">
        <f>SUM(AV$14:AV988)</f>
        <v>0</v>
      </c>
      <c r="AX988" s="11">
        <f t="shared" si="160"/>
        <v>0</v>
      </c>
      <c r="AY988" s="11">
        <f t="shared" si="161"/>
        <v>975</v>
      </c>
      <c r="AZ988" s="11">
        <f t="shared" si="162"/>
        <v>0</v>
      </c>
      <c r="BA988" s="11">
        <v>975</v>
      </c>
      <c r="BB988" s="54" t="s">
        <v>2268</v>
      </c>
      <c r="BC988" s="54">
        <v>4</v>
      </c>
      <c r="BD988" s="54">
        <v>1.1999999999999999E-3</v>
      </c>
      <c r="BE988" s="38">
        <f t="shared" si="157"/>
        <v>0</v>
      </c>
      <c r="BF988" s="68">
        <f t="shared" si="163"/>
        <v>0</v>
      </c>
      <c r="BG988" s="44">
        <f>SUM(BF$14:BF988)</f>
        <v>9</v>
      </c>
      <c r="BH988" s="11">
        <f t="shared" si="164"/>
        <v>0</v>
      </c>
      <c r="BI988" s="11">
        <f t="shared" si="165"/>
        <v>975</v>
      </c>
      <c r="BT988" s="74">
        <v>944</v>
      </c>
      <c r="BU988" s="74" t="s">
        <v>225</v>
      </c>
      <c r="BV988" s="69" t="s">
        <v>2389</v>
      </c>
    </row>
    <row r="989" spans="1:74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AP989" s="68">
        <f t="shared" si="158"/>
        <v>0</v>
      </c>
      <c r="AQ989" s="68">
        <v>976</v>
      </c>
      <c r="AR989" s="41" t="s">
        <v>227</v>
      </c>
      <c r="AS989" s="42">
        <v>4</v>
      </c>
      <c r="AT989" s="43">
        <v>1.1999999999999999E-3</v>
      </c>
      <c r="AU989" s="38">
        <f t="shared" si="156"/>
        <v>0</v>
      </c>
      <c r="AV989" s="68">
        <f t="shared" si="159"/>
        <v>0</v>
      </c>
      <c r="AW989" s="44">
        <f>SUM(AV$14:AV989)</f>
        <v>0</v>
      </c>
      <c r="AX989" s="11">
        <f t="shared" si="160"/>
        <v>0</v>
      </c>
      <c r="AY989" s="11">
        <f t="shared" si="161"/>
        <v>976</v>
      </c>
      <c r="AZ989" s="11">
        <f t="shared" si="162"/>
        <v>0</v>
      </c>
      <c r="BA989" s="11">
        <v>976</v>
      </c>
      <c r="BB989" s="54" t="s">
        <v>227</v>
      </c>
      <c r="BC989" s="54">
        <v>4</v>
      </c>
      <c r="BD989" s="54">
        <v>1.1999999999999999E-3</v>
      </c>
      <c r="BE989" s="38">
        <f t="shared" si="157"/>
        <v>0</v>
      </c>
      <c r="BF989" s="68">
        <f t="shared" si="163"/>
        <v>0</v>
      </c>
      <c r="BG989" s="44">
        <f>SUM(BF$14:BF989)</f>
        <v>9</v>
      </c>
      <c r="BH989" s="11">
        <f t="shared" si="164"/>
        <v>0</v>
      </c>
      <c r="BI989" s="11">
        <f t="shared" si="165"/>
        <v>976</v>
      </c>
      <c r="BT989" s="74">
        <v>945</v>
      </c>
      <c r="BU989" s="74" t="s">
        <v>1255</v>
      </c>
      <c r="BV989" s="69" t="s">
        <v>2389</v>
      </c>
    </row>
    <row r="990" spans="1:74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AP990" s="68">
        <f t="shared" si="158"/>
        <v>0</v>
      </c>
      <c r="AQ990" s="68">
        <v>977</v>
      </c>
      <c r="AR990" s="41" t="s">
        <v>1281</v>
      </c>
      <c r="AS990" s="42">
        <v>4</v>
      </c>
      <c r="AT990" s="43">
        <v>1.1999999999999999E-3</v>
      </c>
      <c r="AU990" s="38">
        <f t="shared" si="156"/>
        <v>0</v>
      </c>
      <c r="AV990" s="68">
        <f t="shared" si="159"/>
        <v>0</v>
      </c>
      <c r="AW990" s="44">
        <f>SUM(AV$14:AV990)</f>
        <v>0</v>
      </c>
      <c r="AX990" s="11">
        <f t="shared" si="160"/>
        <v>0</v>
      </c>
      <c r="AY990" s="11">
        <f t="shared" si="161"/>
        <v>977</v>
      </c>
      <c r="AZ990" s="11">
        <f t="shared" si="162"/>
        <v>0</v>
      </c>
      <c r="BA990" s="11">
        <v>977</v>
      </c>
      <c r="BB990" s="54" t="s">
        <v>2269</v>
      </c>
      <c r="BC990" s="54">
        <v>4</v>
      </c>
      <c r="BD990" s="54">
        <v>1.1999999999999999E-3</v>
      </c>
      <c r="BE990" s="38">
        <f t="shared" si="157"/>
        <v>0</v>
      </c>
      <c r="BF990" s="68">
        <f t="shared" si="163"/>
        <v>0</v>
      </c>
      <c r="BG990" s="44">
        <f>SUM(BF$14:BF990)</f>
        <v>9</v>
      </c>
      <c r="BH990" s="11">
        <f t="shared" si="164"/>
        <v>0</v>
      </c>
      <c r="BI990" s="11">
        <f t="shared" si="165"/>
        <v>977</v>
      </c>
      <c r="BT990" s="74">
        <v>946</v>
      </c>
      <c r="BU990" s="74" t="s">
        <v>165</v>
      </c>
      <c r="BV990" s="69" t="s">
        <v>2389</v>
      </c>
    </row>
    <row r="991" spans="1:74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AP991" s="68">
        <f t="shared" si="158"/>
        <v>0</v>
      </c>
      <c r="AQ991" s="68">
        <v>978</v>
      </c>
      <c r="AR991" s="41" t="s">
        <v>1282</v>
      </c>
      <c r="AS991" s="42">
        <v>3</v>
      </c>
      <c r="AT991" s="43">
        <v>8.0000000000000004E-4</v>
      </c>
      <c r="AU991" s="38">
        <f t="shared" si="156"/>
        <v>0</v>
      </c>
      <c r="AV991" s="68">
        <f t="shared" si="159"/>
        <v>0</v>
      </c>
      <c r="AW991" s="44">
        <f>SUM(AV$14:AV991)</f>
        <v>0</v>
      </c>
      <c r="AX991" s="11">
        <f t="shared" si="160"/>
        <v>0</v>
      </c>
      <c r="AY991" s="11">
        <f t="shared" si="161"/>
        <v>978</v>
      </c>
      <c r="AZ991" s="11">
        <f t="shared" si="162"/>
        <v>0</v>
      </c>
      <c r="BA991" s="11">
        <v>978</v>
      </c>
      <c r="BB991" s="54" t="s">
        <v>2270</v>
      </c>
      <c r="BC991" s="54">
        <v>3</v>
      </c>
      <c r="BD991" s="54">
        <v>8.0000000000000004E-4</v>
      </c>
      <c r="BE991" s="38">
        <f t="shared" si="157"/>
        <v>0</v>
      </c>
      <c r="BF991" s="68">
        <f t="shared" si="163"/>
        <v>0</v>
      </c>
      <c r="BG991" s="44">
        <f>SUM(BF$14:BF991)</f>
        <v>9</v>
      </c>
      <c r="BH991" s="11">
        <f t="shared" si="164"/>
        <v>0</v>
      </c>
      <c r="BI991" s="11">
        <f t="shared" si="165"/>
        <v>978</v>
      </c>
      <c r="BT991" s="74">
        <v>947</v>
      </c>
      <c r="BU991" s="74" t="s">
        <v>1256</v>
      </c>
      <c r="BV991" s="69" t="s">
        <v>2389</v>
      </c>
    </row>
    <row r="992" spans="1:74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AP992" s="68">
        <f t="shared" si="158"/>
        <v>0</v>
      </c>
      <c r="AQ992" s="68">
        <v>979</v>
      </c>
      <c r="AR992" s="41" t="s">
        <v>1283</v>
      </c>
      <c r="AS992" s="42">
        <v>3</v>
      </c>
      <c r="AT992" s="43">
        <v>8.0000000000000004E-4</v>
      </c>
      <c r="AU992" s="38">
        <f t="shared" si="156"/>
        <v>0</v>
      </c>
      <c r="AV992" s="68">
        <f t="shared" si="159"/>
        <v>0</v>
      </c>
      <c r="AW992" s="44">
        <f>SUM(AV$14:AV992)</f>
        <v>0</v>
      </c>
      <c r="AX992" s="11">
        <f t="shared" si="160"/>
        <v>0</v>
      </c>
      <c r="AY992" s="11">
        <f t="shared" si="161"/>
        <v>979</v>
      </c>
      <c r="AZ992" s="11">
        <f t="shared" si="162"/>
        <v>0</v>
      </c>
      <c r="BA992" s="11">
        <v>979</v>
      </c>
      <c r="BB992" s="54" t="s">
        <v>2271</v>
      </c>
      <c r="BC992" s="54">
        <v>3</v>
      </c>
      <c r="BD992" s="54">
        <v>8.0000000000000004E-4</v>
      </c>
      <c r="BE992" s="38">
        <f t="shared" si="157"/>
        <v>0</v>
      </c>
      <c r="BF992" s="68">
        <f t="shared" si="163"/>
        <v>0</v>
      </c>
      <c r="BG992" s="44">
        <f>SUM(BF$14:BF992)</f>
        <v>9</v>
      </c>
      <c r="BH992" s="11">
        <f t="shared" si="164"/>
        <v>0</v>
      </c>
      <c r="BI992" s="11">
        <f t="shared" si="165"/>
        <v>979</v>
      </c>
      <c r="BT992" s="74">
        <v>948</v>
      </c>
      <c r="BU992" s="74" t="s">
        <v>1257</v>
      </c>
      <c r="BV992" s="69" t="s">
        <v>2389</v>
      </c>
    </row>
    <row r="993" spans="1:74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AP993" s="68">
        <f t="shared" si="158"/>
        <v>0</v>
      </c>
      <c r="AQ993" s="68">
        <v>980</v>
      </c>
      <c r="AR993" s="41" t="s">
        <v>1284</v>
      </c>
      <c r="AS993" s="42">
        <v>4</v>
      </c>
      <c r="AT993" s="43">
        <v>1.1999999999999999E-3</v>
      </c>
      <c r="AU993" s="38">
        <f t="shared" si="156"/>
        <v>0</v>
      </c>
      <c r="AV993" s="68">
        <f t="shared" si="159"/>
        <v>0</v>
      </c>
      <c r="AW993" s="44">
        <f>SUM(AV$14:AV993)</f>
        <v>0</v>
      </c>
      <c r="AX993" s="11">
        <f t="shared" si="160"/>
        <v>0</v>
      </c>
      <c r="AY993" s="11">
        <f t="shared" si="161"/>
        <v>980</v>
      </c>
      <c r="AZ993" s="11">
        <f t="shared" si="162"/>
        <v>0</v>
      </c>
      <c r="BA993" s="11">
        <v>980</v>
      </c>
      <c r="BB993" s="54" t="s">
        <v>2272</v>
      </c>
      <c r="BC993" s="54">
        <v>4</v>
      </c>
      <c r="BD993" s="54">
        <v>1.1999999999999999E-3</v>
      </c>
      <c r="BE993" s="38">
        <f t="shared" si="157"/>
        <v>0</v>
      </c>
      <c r="BF993" s="68">
        <f t="shared" si="163"/>
        <v>0</v>
      </c>
      <c r="BG993" s="44">
        <f>SUM(BF$14:BF993)</f>
        <v>9</v>
      </c>
      <c r="BH993" s="11">
        <f t="shared" si="164"/>
        <v>0</v>
      </c>
      <c r="BI993" s="11">
        <f t="shared" si="165"/>
        <v>980</v>
      </c>
      <c r="BT993" s="74">
        <v>949</v>
      </c>
      <c r="BU993" s="74" t="s">
        <v>315</v>
      </c>
      <c r="BV993" s="69" t="s">
        <v>2389</v>
      </c>
    </row>
    <row r="994" spans="1:7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AP994" s="68">
        <f t="shared" si="158"/>
        <v>0</v>
      </c>
      <c r="AQ994" s="68">
        <v>981</v>
      </c>
      <c r="AR994" s="41" t="s">
        <v>1285</v>
      </c>
      <c r="AS994" s="42">
        <v>6</v>
      </c>
      <c r="AT994" s="43">
        <v>2E-3</v>
      </c>
      <c r="AU994" s="38">
        <f t="shared" si="156"/>
        <v>0</v>
      </c>
      <c r="AV994" s="68">
        <f t="shared" si="159"/>
        <v>0</v>
      </c>
      <c r="AW994" s="44">
        <f>SUM(AV$14:AV994)</f>
        <v>0</v>
      </c>
      <c r="AX994" s="11">
        <f t="shared" si="160"/>
        <v>0</v>
      </c>
      <c r="AY994" s="11">
        <f t="shared" si="161"/>
        <v>981</v>
      </c>
      <c r="AZ994" s="11">
        <f t="shared" si="162"/>
        <v>0</v>
      </c>
      <c r="BA994" s="11">
        <v>981</v>
      </c>
      <c r="BB994" s="54" t="s">
        <v>2273</v>
      </c>
      <c r="BC994" s="54">
        <v>6</v>
      </c>
      <c r="BD994" s="54">
        <v>2E-3</v>
      </c>
      <c r="BE994" s="38">
        <f t="shared" si="157"/>
        <v>0</v>
      </c>
      <c r="BF994" s="68">
        <f t="shared" si="163"/>
        <v>0</v>
      </c>
      <c r="BG994" s="44">
        <f>SUM(BF$14:BF994)</f>
        <v>9</v>
      </c>
      <c r="BH994" s="11">
        <f t="shared" si="164"/>
        <v>0</v>
      </c>
      <c r="BI994" s="11">
        <f t="shared" si="165"/>
        <v>981</v>
      </c>
      <c r="BT994" s="74">
        <v>950</v>
      </c>
      <c r="BU994" s="74" t="s">
        <v>1258</v>
      </c>
      <c r="BV994" s="69" t="s">
        <v>2389</v>
      </c>
    </row>
    <row r="995" spans="1:74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AP995" s="68">
        <f t="shared" si="158"/>
        <v>0</v>
      </c>
      <c r="AQ995" s="68">
        <v>982</v>
      </c>
      <c r="AR995" s="41" t="s">
        <v>1286</v>
      </c>
      <c r="AS995" s="42">
        <v>9</v>
      </c>
      <c r="AT995" s="43">
        <v>3.5000000000000001E-3</v>
      </c>
      <c r="AU995" s="38">
        <f t="shared" si="156"/>
        <v>0</v>
      </c>
      <c r="AV995" s="68">
        <f t="shared" si="159"/>
        <v>0</v>
      </c>
      <c r="AW995" s="44">
        <f>SUM(AV$14:AV995)</f>
        <v>0</v>
      </c>
      <c r="AX995" s="11">
        <f t="shared" si="160"/>
        <v>0</v>
      </c>
      <c r="AY995" s="11">
        <f t="shared" si="161"/>
        <v>982</v>
      </c>
      <c r="AZ995" s="11">
        <f t="shared" si="162"/>
        <v>0</v>
      </c>
      <c r="BA995" s="11">
        <v>982</v>
      </c>
      <c r="BB995" s="54" t="s">
        <v>2274</v>
      </c>
      <c r="BC995" s="54">
        <v>9</v>
      </c>
      <c r="BD995" s="54">
        <v>3.5000000000000001E-3</v>
      </c>
      <c r="BE995" s="38">
        <f t="shared" si="157"/>
        <v>0</v>
      </c>
      <c r="BF995" s="68">
        <f t="shared" si="163"/>
        <v>0</v>
      </c>
      <c r="BG995" s="44">
        <f>SUM(BF$14:BF995)</f>
        <v>9</v>
      </c>
      <c r="BH995" s="11">
        <f t="shared" si="164"/>
        <v>0</v>
      </c>
      <c r="BI995" s="11">
        <f t="shared" si="165"/>
        <v>982</v>
      </c>
      <c r="BT995" s="74">
        <v>951</v>
      </c>
      <c r="BU995" s="74" t="s">
        <v>316</v>
      </c>
      <c r="BV995" s="69" t="s">
        <v>2389</v>
      </c>
    </row>
    <row r="996" spans="1:74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AP996" s="68">
        <f t="shared" si="158"/>
        <v>0</v>
      </c>
      <c r="AQ996" s="68">
        <v>983</v>
      </c>
      <c r="AR996" s="41" t="s">
        <v>1287</v>
      </c>
      <c r="AS996" s="42">
        <v>3</v>
      </c>
      <c r="AT996" s="43">
        <v>8.0000000000000004E-4</v>
      </c>
      <c r="AU996" s="38">
        <f t="shared" si="156"/>
        <v>0</v>
      </c>
      <c r="AV996" s="68">
        <f t="shared" si="159"/>
        <v>0</v>
      </c>
      <c r="AW996" s="44">
        <f>SUM(AV$14:AV996)</f>
        <v>0</v>
      </c>
      <c r="AX996" s="11">
        <f t="shared" si="160"/>
        <v>0</v>
      </c>
      <c r="AY996" s="11">
        <f t="shared" si="161"/>
        <v>983</v>
      </c>
      <c r="AZ996" s="11">
        <f t="shared" si="162"/>
        <v>0</v>
      </c>
      <c r="BA996" s="11">
        <v>983</v>
      </c>
      <c r="BB996" s="54" t="s">
        <v>2275</v>
      </c>
      <c r="BC996" s="54">
        <v>3</v>
      </c>
      <c r="BD996" s="54">
        <v>8.0000000000000004E-4</v>
      </c>
      <c r="BE996" s="38">
        <f t="shared" si="157"/>
        <v>0</v>
      </c>
      <c r="BF996" s="68">
        <f t="shared" si="163"/>
        <v>0</v>
      </c>
      <c r="BG996" s="44">
        <f>SUM(BF$14:BF996)</f>
        <v>9</v>
      </c>
      <c r="BH996" s="11">
        <f t="shared" si="164"/>
        <v>0</v>
      </c>
      <c r="BI996" s="11">
        <f t="shared" si="165"/>
        <v>983</v>
      </c>
      <c r="BT996" s="74">
        <v>952</v>
      </c>
      <c r="BU996" s="74" t="s">
        <v>1259</v>
      </c>
      <c r="BV996" s="69" t="s">
        <v>2389</v>
      </c>
    </row>
    <row r="997" spans="1:74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AP997" s="68">
        <f t="shared" si="158"/>
        <v>0</v>
      </c>
      <c r="AQ997" s="68">
        <v>984</v>
      </c>
      <c r="AR997" s="41" t="s">
        <v>1288</v>
      </c>
      <c r="AS997" s="42">
        <v>6</v>
      </c>
      <c r="AT997" s="43">
        <v>2E-3</v>
      </c>
      <c r="AU997" s="38">
        <f t="shared" si="156"/>
        <v>0</v>
      </c>
      <c r="AV997" s="68">
        <f t="shared" si="159"/>
        <v>0</v>
      </c>
      <c r="AW997" s="44">
        <f>SUM(AV$14:AV997)</f>
        <v>0</v>
      </c>
      <c r="AX997" s="11">
        <f t="shared" si="160"/>
        <v>0</v>
      </c>
      <c r="AY997" s="11">
        <f t="shared" si="161"/>
        <v>984</v>
      </c>
      <c r="AZ997" s="11">
        <f t="shared" si="162"/>
        <v>0</v>
      </c>
      <c r="BA997" s="11">
        <v>984</v>
      </c>
      <c r="BB997" s="54" t="s">
        <v>2276</v>
      </c>
      <c r="BC997" s="54">
        <v>6</v>
      </c>
      <c r="BD997" s="54">
        <v>2E-3</v>
      </c>
      <c r="BE997" s="38">
        <f t="shared" si="157"/>
        <v>0</v>
      </c>
      <c r="BF997" s="68">
        <f t="shared" si="163"/>
        <v>0</v>
      </c>
      <c r="BG997" s="44">
        <f>SUM(BF$14:BF997)</f>
        <v>9</v>
      </c>
      <c r="BH997" s="11">
        <f t="shared" si="164"/>
        <v>0</v>
      </c>
      <c r="BI997" s="11">
        <f t="shared" si="165"/>
        <v>984</v>
      </c>
      <c r="BT997" s="74">
        <v>953</v>
      </c>
      <c r="BU997" s="74" t="s">
        <v>226</v>
      </c>
      <c r="BV997" s="69" t="s">
        <v>2389</v>
      </c>
    </row>
    <row r="998" spans="1:74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AP998" s="68">
        <f t="shared" si="158"/>
        <v>0</v>
      </c>
      <c r="AQ998" s="68">
        <v>985</v>
      </c>
      <c r="AR998" s="41" t="s">
        <v>1289</v>
      </c>
      <c r="AS998" s="42">
        <v>3</v>
      </c>
      <c r="AT998" s="43">
        <v>8.0000000000000004E-4</v>
      </c>
      <c r="AU998" s="38">
        <f t="shared" si="156"/>
        <v>0</v>
      </c>
      <c r="AV998" s="68">
        <f t="shared" si="159"/>
        <v>0</v>
      </c>
      <c r="AW998" s="44">
        <f>SUM(AV$14:AV998)</f>
        <v>0</v>
      </c>
      <c r="AX998" s="11">
        <f t="shared" si="160"/>
        <v>0</v>
      </c>
      <c r="AY998" s="11">
        <f t="shared" si="161"/>
        <v>985</v>
      </c>
      <c r="AZ998" s="11">
        <f t="shared" si="162"/>
        <v>0</v>
      </c>
      <c r="BA998" s="11">
        <v>985</v>
      </c>
      <c r="BB998" s="54" t="s">
        <v>2277</v>
      </c>
      <c r="BC998" s="54">
        <v>3</v>
      </c>
      <c r="BD998" s="54">
        <v>8.0000000000000004E-4</v>
      </c>
      <c r="BE998" s="38">
        <f t="shared" si="157"/>
        <v>0</v>
      </c>
      <c r="BF998" s="68">
        <f t="shared" si="163"/>
        <v>0</v>
      </c>
      <c r="BG998" s="44">
        <f>SUM(BF$14:BF998)</f>
        <v>9</v>
      </c>
      <c r="BH998" s="11">
        <f t="shared" si="164"/>
        <v>0</v>
      </c>
      <c r="BI998" s="11">
        <f t="shared" si="165"/>
        <v>985</v>
      </c>
      <c r="BT998" s="74">
        <v>954</v>
      </c>
      <c r="BU998" s="74" t="s">
        <v>1260</v>
      </c>
      <c r="BV998" s="69" t="s">
        <v>2389</v>
      </c>
    </row>
    <row r="999" spans="1:74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AP999" s="68">
        <f t="shared" si="158"/>
        <v>0</v>
      </c>
      <c r="AQ999" s="68">
        <v>986</v>
      </c>
      <c r="AR999" s="41" t="s">
        <v>1290</v>
      </c>
      <c r="AS999" s="42">
        <v>6</v>
      </c>
      <c r="AT999" s="43">
        <v>2E-3</v>
      </c>
      <c r="AU999" s="38">
        <f t="shared" si="156"/>
        <v>0</v>
      </c>
      <c r="AV999" s="68">
        <f t="shared" si="159"/>
        <v>0</v>
      </c>
      <c r="AW999" s="44">
        <f>SUM(AV$14:AV999)</f>
        <v>0</v>
      </c>
      <c r="AX999" s="11">
        <f t="shared" si="160"/>
        <v>0</v>
      </c>
      <c r="AY999" s="11">
        <f t="shared" si="161"/>
        <v>986</v>
      </c>
      <c r="AZ999" s="11">
        <f t="shared" si="162"/>
        <v>0</v>
      </c>
      <c r="BA999" s="11">
        <v>986</v>
      </c>
      <c r="BB999" s="54" t="s">
        <v>2278</v>
      </c>
      <c r="BC999" s="54">
        <v>6</v>
      </c>
      <c r="BD999" s="54">
        <v>2E-3</v>
      </c>
      <c r="BE999" s="38">
        <f t="shared" si="157"/>
        <v>0</v>
      </c>
      <c r="BF999" s="68">
        <f t="shared" si="163"/>
        <v>0</v>
      </c>
      <c r="BG999" s="44">
        <f>SUM(BF$14:BF999)</f>
        <v>9</v>
      </c>
      <c r="BH999" s="11">
        <f t="shared" si="164"/>
        <v>0</v>
      </c>
      <c r="BI999" s="11">
        <f t="shared" si="165"/>
        <v>986</v>
      </c>
      <c r="BT999" s="74">
        <v>955</v>
      </c>
      <c r="BU999" s="74" t="s">
        <v>247</v>
      </c>
      <c r="BV999" s="69" t="s">
        <v>2389</v>
      </c>
    </row>
    <row r="1000" spans="1:74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AP1000" s="68">
        <f t="shared" si="158"/>
        <v>0</v>
      </c>
      <c r="AQ1000" s="68">
        <v>987</v>
      </c>
      <c r="AR1000" s="41" t="s">
        <v>1291</v>
      </c>
      <c r="AS1000" s="42">
        <v>6</v>
      </c>
      <c r="AT1000" s="43">
        <v>2E-3</v>
      </c>
      <c r="AU1000" s="38">
        <f t="shared" si="156"/>
        <v>0</v>
      </c>
      <c r="AV1000" s="68">
        <f t="shared" si="159"/>
        <v>0</v>
      </c>
      <c r="AW1000" s="44">
        <f>SUM(AV$14:AV1000)</f>
        <v>0</v>
      </c>
      <c r="AX1000" s="11">
        <f t="shared" si="160"/>
        <v>0</v>
      </c>
      <c r="AY1000" s="11">
        <f t="shared" si="161"/>
        <v>987</v>
      </c>
      <c r="AZ1000" s="11">
        <f t="shared" si="162"/>
        <v>0</v>
      </c>
      <c r="BA1000" s="11">
        <v>987</v>
      </c>
      <c r="BB1000" s="54" t="s">
        <v>2279</v>
      </c>
      <c r="BC1000" s="54">
        <v>6</v>
      </c>
      <c r="BD1000" s="54">
        <v>2E-3</v>
      </c>
      <c r="BE1000" s="38">
        <f t="shared" si="157"/>
        <v>0</v>
      </c>
      <c r="BF1000" s="68">
        <f t="shared" si="163"/>
        <v>0</v>
      </c>
      <c r="BG1000" s="44">
        <f>SUM(BF$14:BF1000)</f>
        <v>9</v>
      </c>
      <c r="BH1000" s="11">
        <f t="shared" si="164"/>
        <v>0</v>
      </c>
      <c r="BI1000" s="11">
        <f t="shared" si="165"/>
        <v>987</v>
      </c>
      <c r="BT1000" s="74">
        <v>956</v>
      </c>
      <c r="BU1000" s="74" t="s">
        <v>1261</v>
      </c>
      <c r="BV1000" s="69" t="s">
        <v>2389</v>
      </c>
    </row>
    <row r="1001" spans="1:74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AP1001" s="68">
        <f t="shared" si="158"/>
        <v>0</v>
      </c>
      <c r="AQ1001" s="68">
        <v>988</v>
      </c>
      <c r="AR1001" s="41" t="s">
        <v>1292</v>
      </c>
      <c r="AS1001" s="42">
        <v>6</v>
      </c>
      <c r="AT1001" s="43">
        <v>2E-3</v>
      </c>
      <c r="AU1001" s="38">
        <f t="shared" si="156"/>
        <v>0</v>
      </c>
      <c r="AV1001" s="68">
        <f t="shared" si="159"/>
        <v>0</v>
      </c>
      <c r="AW1001" s="44">
        <f>SUM(AV$14:AV1001)</f>
        <v>0</v>
      </c>
      <c r="AX1001" s="11">
        <f t="shared" si="160"/>
        <v>0</v>
      </c>
      <c r="AY1001" s="11">
        <f t="shared" si="161"/>
        <v>988</v>
      </c>
      <c r="AZ1001" s="11">
        <f t="shared" si="162"/>
        <v>0</v>
      </c>
      <c r="BA1001" s="11">
        <v>988</v>
      </c>
      <c r="BB1001" s="54" t="s">
        <v>2280</v>
      </c>
      <c r="BC1001" s="54">
        <v>6</v>
      </c>
      <c r="BD1001" s="54">
        <v>2E-3</v>
      </c>
      <c r="BE1001" s="38">
        <f t="shared" si="157"/>
        <v>0</v>
      </c>
      <c r="BF1001" s="68">
        <f t="shared" si="163"/>
        <v>0</v>
      </c>
      <c r="BG1001" s="44">
        <f>SUM(BF$14:BF1001)</f>
        <v>9</v>
      </c>
      <c r="BH1001" s="11">
        <f t="shared" si="164"/>
        <v>0</v>
      </c>
      <c r="BI1001" s="11">
        <f t="shared" si="165"/>
        <v>988</v>
      </c>
      <c r="BT1001" s="74">
        <v>957</v>
      </c>
      <c r="BU1001" s="74" t="s">
        <v>1262</v>
      </c>
      <c r="BV1001" s="69" t="s">
        <v>2389</v>
      </c>
    </row>
    <row r="1002" spans="1:74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AP1002" s="68">
        <f t="shared" si="158"/>
        <v>0</v>
      </c>
      <c r="AQ1002" s="68">
        <v>989</v>
      </c>
      <c r="AR1002" s="41" t="s">
        <v>1293</v>
      </c>
      <c r="AS1002" s="42">
        <v>8</v>
      </c>
      <c r="AT1002" s="43">
        <v>3.0000000000000001E-3</v>
      </c>
      <c r="AU1002" s="38">
        <f t="shared" si="156"/>
        <v>0</v>
      </c>
      <c r="AV1002" s="68">
        <f t="shared" si="159"/>
        <v>0</v>
      </c>
      <c r="AW1002" s="44">
        <f>SUM(AV$14:AV1002)</f>
        <v>0</v>
      </c>
      <c r="AX1002" s="11">
        <f t="shared" si="160"/>
        <v>0</v>
      </c>
      <c r="AY1002" s="11">
        <f t="shared" si="161"/>
        <v>989</v>
      </c>
      <c r="AZ1002" s="11">
        <f t="shared" si="162"/>
        <v>0</v>
      </c>
      <c r="BA1002" s="11">
        <v>989</v>
      </c>
      <c r="BB1002" s="54" t="s">
        <v>2281</v>
      </c>
      <c r="BC1002" s="54">
        <v>8</v>
      </c>
      <c r="BD1002" s="54">
        <v>3.0000000000000001E-3</v>
      </c>
      <c r="BE1002" s="38">
        <f t="shared" si="157"/>
        <v>0</v>
      </c>
      <c r="BF1002" s="68">
        <f t="shared" si="163"/>
        <v>0</v>
      </c>
      <c r="BG1002" s="44">
        <f>SUM(BF$14:BF1002)</f>
        <v>9</v>
      </c>
      <c r="BH1002" s="11">
        <f t="shared" si="164"/>
        <v>0</v>
      </c>
      <c r="BI1002" s="11">
        <f t="shared" si="165"/>
        <v>989</v>
      </c>
      <c r="BT1002" s="74">
        <v>958</v>
      </c>
      <c r="BU1002" s="74" t="s">
        <v>1263</v>
      </c>
      <c r="BV1002" s="69" t="s">
        <v>2389</v>
      </c>
    </row>
    <row r="1003" spans="1:74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AP1003" s="68">
        <f t="shared" si="158"/>
        <v>0</v>
      </c>
      <c r="AQ1003" s="68">
        <v>990</v>
      </c>
      <c r="AR1003" s="41" t="s">
        <v>1294</v>
      </c>
      <c r="AS1003" s="42">
        <v>3</v>
      </c>
      <c r="AT1003" s="43">
        <v>8.0000000000000004E-4</v>
      </c>
      <c r="AU1003" s="38">
        <f t="shared" si="156"/>
        <v>0</v>
      </c>
      <c r="AV1003" s="68">
        <f t="shared" si="159"/>
        <v>0</v>
      </c>
      <c r="AW1003" s="44">
        <f>SUM(AV$14:AV1003)</f>
        <v>0</v>
      </c>
      <c r="AX1003" s="11">
        <f t="shared" si="160"/>
        <v>0</v>
      </c>
      <c r="AY1003" s="11">
        <f t="shared" si="161"/>
        <v>990</v>
      </c>
      <c r="AZ1003" s="11">
        <f t="shared" si="162"/>
        <v>0</v>
      </c>
      <c r="BA1003" s="11">
        <v>990</v>
      </c>
      <c r="BB1003" s="54" t="s">
        <v>2282</v>
      </c>
      <c r="BC1003" s="54">
        <v>3</v>
      </c>
      <c r="BD1003" s="54">
        <v>8.0000000000000004E-4</v>
      </c>
      <c r="BE1003" s="38">
        <f t="shared" si="157"/>
        <v>0</v>
      </c>
      <c r="BF1003" s="68">
        <f t="shared" si="163"/>
        <v>0</v>
      </c>
      <c r="BG1003" s="44">
        <f>SUM(BF$14:BF1003)</f>
        <v>9</v>
      </c>
      <c r="BH1003" s="11">
        <f t="shared" si="164"/>
        <v>0</v>
      </c>
      <c r="BI1003" s="11">
        <f t="shared" si="165"/>
        <v>990</v>
      </c>
      <c r="BT1003" s="74">
        <v>959</v>
      </c>
      <c r="BU1003" s="74" t="s">
        <v>1264</v>
      </c>
      <c r="BV1003" s="69" t="s">
        <v>2389</v>
      </c>
    </row>
    <row r="1004" spans="1:74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AP1004" s="68">
        <f t="shared" si="158"/>
        <v>0</v>
      </c>
      <c r="AQ1004" s="68">
        <v>991</v>
      </c>
      <c r="AR1004" s="41" t="s">
        <v>1295</v>
      </c>
      <c r="AS1004" s="42">
        <v>4</v>
      </c>
      <c r="AT1004" s="43">
        <v>1.1999999999999999E-3</v>
      </c>
      <c r="AU1004" s="38">
        <f t="shared" si="156"/>
        <v>0</v>
      </c>
      <c r="AV1004" s="68">
        <f t="shared" si="159"/>
        <v>0</v>
      </c>
      <c r="AW1004" s="44">
        <f>SUM(AV$14:AV1004)</f>
        <v>0</v>
      </c>
      <c r="AX1004" s="11">
        <f t="shared" si="160"/>
        <v>0</v>
      </c>
      <c r="AY1004" s="11">
        <f t="shared" si="161"/>
        <v>991</v>
      </c>
      <c r="AZ1004" s="11">
        <f t="shared" si="162"/>
        <v>0</v>
      </c>
      <c r="BA1004" s="11">
        <v>991</v>
      </c>
      <c r="BB1004" s="54" t="s">
        <v>2283</v>
      </c>
      <c r="BC1004" s="54">
        <v>4</v>
      </c>
      <c r="BD1004" s="54">
        <v>1.1999999999999999E-3</v>
      </c>
      <c r="BE1004" s="38">
        <f t="shared" si="157"/>
        <v>0</v>
      </c>
      <c r="BF1004" s="68">
        <f t="shared" si="163"/>
        <v>0</v>
      </c>
      <c r="BG1004" s="44">
        <f>SUM(BF$14:BF1004)</f>
        <v>9</v>
      </c>
      <c r="BH1004" s="11">
        <f t="shared" si="164"/>
        <v>0</v>
      </c>
      <c r="BI1004" s="11">
        <f t="shared" si="165"/>
        <v>991</v>
      </c>
      <c r="BT1004" s="74">
        <v>960</v>
      </c>
      <c r="BU1004" s="74" t="s">
        <v>1265</v>
      </c>
      <c r="BV1004" s="69" t="s">
        <v>2390</v>
      </c>
    </row>
    <row r="1005" spans="1:74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AP1005" s="68">
        <f t="shared" si="158"/>
        <v>0</v>
      </c>
      <c r="AQ1005" s="68">
        <v>992</v>
      </c>
      <c r="AR1005" s="41" t="s">
        <v>1296</v>
      </c>
      <c r="AS1005" s="42">
        <v>2</v>
      </c>
      <c r="AT1005" s="43">
        <v>5.0000000000000001E-4</v>
      </c>
      <c r="AU1005" s="38">
        <f t="shared" si="156"/>
        <v>0</v>
      </c>
      <c r="AV1005" s="68">
        <f t="shared" si="159"/>
        <v>0</v>
      </c>
      <c r="AW1005" s="44">
        <f>SUM(AV$14:AV1005)</f>
        <v>0</v>
      </c>
      <c r="AX1005" s="11">
        <f t="shared" si="160"/>
        <v>0</v>
      </c>
      <c r="AY1005" s="11">
        <f t="shared" si="161"/>
        <v>992</v>
      </c>
      <c r="AZ1005" s="11">
        <f t="shared" si="162"/>
        <v>0</v>
      </c>
      <c r="BA1005" s="11">
        <v>992</v>
      </c>
      <c r="BB1005" s="54" t="s">
        <v>2284</v>
      </c>
      <c r="BC1005" s="54">
        <v>2</v>
      </c>
      <c r="BD1005" s="54">
        <v>5.0000000000000001E-4</v>
      </c>
      <c r="BE1005" s="38">
        <f t="shared" si="157"/>
        <v>0</v>
      </c>
      <c r="BF1005" s="68">
        <f t="shared" si="163"/>
        <v>0</v>
      </c>
      <c r="BG1005" s="44">
        <f>SUM(BF$14:BF1005)</f>
        <v>9</v>
      </c>
      <c r="BH1005" s="11">
        <f t="shared" si="164"/>
        <v>0</v>
      </c>
      <c r="BI1005" s="11">
        <f t="shared" si="165"/>
        <v>992</v>
      </c>
      <c r="BT1005" s="74">
        <v>961</v>
      </c>
      <c r="BU1005" s="74" t="s">
        <v>1266</v>
      </c>
      <c r="BV1005" s="69" t="s">
        <v>2389</v>
      </c>
    </row>
    <row r="1006" spans="1:74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AP1006" s="68">
        <f t="shared" si="158"/>
        <v>0</v>
      </c>
      <c r="AQ1006" s="68">
        <v>993</v>
      </c>
      <c r="AR1006" s="41" t="s">
        <v>228</v>
      </c>
      <c r="AS1006" s="42">
        <v>7</v>
      </c>
      <c r="AT1006" s="43">
        <v>2.5000000000000001E-3</v>
      </c>
      <c r="AU1006" s="38">
        <f t="shared" si="156"/>
        <v>0</v>
      </c>
      <c r="AV1006" s="68">
        <f t="shared" si="159"/>
        <v>0</v>
      </c>
      <c r="AW1006" s="44">
        <f>SUM(AV$14:AV1006)</f>
        <v>0</v>
      </c>
      <c r="AX1006" s="11">
        <f t="shared" si="160"/>
        <v>0</v>
      </c>
      <c r="AY1006" s="11">
        <f t="shared" si="161"/>
        <v>993</v>
      </c>
      <c r="AZ1006" s="11">
        <f t="shared" si="162"/>
        <v>0</v>
      </c>
      <c r="BA1006" s="11">
        <v>993</v>
      </c>
      <c r="BB1006" s="54" t="s">
        <v>228</v>
      </c>
      <c r="BC1006" s="54">
        <v>7</v>
      </c>
      <c r="BD1006" s="54">
        <v>2.5000000000000001E-3</v>
      </c>
      <c r="BE1006" s="38">
        <f t="shared" si="157"/>
        <v>0</v>
      </c>
      <c r="BF1006" s="68">
        <f t="shared" si="163"/>
        <v>0</v>
      </c>
      <c r="BG1006" s="44">
        <f>SUM(BF$14:BF1006)</f>
        <v>9</v>
      </c>
      <c r="BH1006" s="11">
        <f t="shared" si="164"/>
        <v>0</v>
      </c>
      <c r="BI1006" s="11">
        <f t="shared" si="165"/>
        <v>993</v>
      </c>
      <c r="BT1006" s="74">
        <v>962</v>
      </c>
      <c r="BU1006" s="74" t="s">
        <v>1267</v>
      </c>
      <c r="BV1006" s="69" t="s">
        <v>2389</v>
      </c>
    </row>
    <row r="1007" spans="1:74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AP1007" s="68">
        <f t="shared" si="158"/>
        <v>0</v>
      </c>
      <c r="AQ1007" s="68">
        <v>994</v>
      </c>
      <c r="AR1007" s="41" t="s">
        <v>1297</v>
      </c>
      <c r="AS1007" s="42">
        <v>4</v>
      </c>
      <c r="AT1007" s="43">
        <v>1.1999999999999999E-3</v>
      </c>
      <c r="AU1007" s="38">
        <f t="shared" si="156"/>
        <v>0</v>
      </c>
      <c r="AV1007" s="68">
        <f t="shared" si="159"/>
        <v>0</v>
      </c>
      <c r="AW1007" s="44">
        <f>SUM(AV$14:AV1007)</f>
        <v>0</v>
      </c>
      <c r="AX1007" s="11">
        <f t="shared" si="160"/>
        <v>0</v>
      </c>
      <c r="AY1007" s="11">
        <f t="shared" si="161"/>
        <v>994</v>
      </c>
      <c r="AZ1007" s="11">
        <f t="shared" si="162"/>
        <v>0</v>
      </c>
      <c r="BA1007" s="11">
        <v>994</v>
      </c>
      <c r="BB1007" s="54" t="s">
        <v>2285</v>
      </c>
      <c r="BC1007" s="54">
        <v>4</v>
      </c>
      <c r="BD1007" s="54">
        <v>1.1999999999999999E-3</v>
      </c>
      <c r="BE1007" s="38">
        <f t="shared" si="157"/>
        <v>0</v>
      </c>
      <c r="BF1007" s="68">
        <f t="shared" si="163"/>
        <v>0</v>
      </c>
      <c r="BG1007" s="44">
        <f>SUM(BF$14:BF1007)</f>
        <v>9</v>
      </c>
      <c r="BH1007" s="11">
        <f t="shared" si="164"/>
        <v>0</v>
      </c>
      <c r="BI1007" s="11">
        <f t="shared" si="165"/>
        <v>994</v>
      </c>
      <c r="BT1007" s="74">
        <v>963</v>
      </c>
      <c r="BU1007" s="74" t="s">
        <v>1268</v>
      </c>
      <c r="BV1007" s="69" t="s">
        <v>2389</v>
      </c>
    </row>
    <row r="1008" spans="1:74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AP1008" s="68">
        <f t="shared" si="158"/>
        <v>0</v>
      </c>
      <c r="AQ1008" s="68">
        <v>995</v>
      </c>
      <c r="AR1008" s="41" t="s">
        <v>1298</v>
      </c>
      <c r="AS1008" s="42">
        <v>7</v>
      </c>
      <c r="AT1008" s="43">
        <v>2.5000000000000001E-3</v>
      </c>
      <c r="AU1008" s="38">
        <f t="shared" si="156"/>
        <v>0</v>
      </c>
      <c r="AV1008" s="68">
        <f t="shared" si="159"/>
        <v>0</v>
      </c>
      <c r="AW1008" s="44">
        <f>SUM(AV$14:AV1008)</f>
        <v>0</v>
      </c>
      <c r="AX1008" s="11">
        <f t="shared" si="160"/>
        <v>0</v>
      </c>
      <c r="AY1008" s="11">
        <f t="shared" si="161"/>
        <v>995</v>
      </c>
      <c r="AZ1008" s="11">
        <f t="shared" si="162"/>
        <v>0</v>
      </c>
      <c r="BA1008" s="11">
        <v>995</v>
      </c>
      <c r="BB1008" s="54" t="s">
        <v>2286</v>
      </c>
      <c r="BC1008" s="54">
        <v>7</v>
      </c>
      <c r="BD1008" s="54">
        <v>2.5000000000000001E-3</v>
      </c>
      <c r="BE1008" s="38">
        <f t="shared" si="157"/>
        <v>0</v>
      </c>
      <c r="BF1008" s="68">
        <f t="shared" si="163"/>
        <v>0</v>
      </c>
      <c r="BG1008" s="44">
        <f>SUM(BF$14:BF1008)</f>
        <v>9</v>
      </c>
      <c r="BH1008" s="11">
        <f t="shared" si="164"/>
        <v>0</v>
      </c>
      <c r="BI1008" s="11">
        <f t="shared" si="165"/>
        <v>995</v>
      </c>
      <c r="BT1008" s="74">
        <v>964</v>
      </c>
      <c r="BU1008" s="74" t="s">
        <v>1269</v>
      </c>
      <c r="BV1008" s="69" t="s">
        <v>2389</v>
      </c>
    </row>
    <row r="1009" spans="1:74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AP1009" s="68">
        <f t="shared" si="158"/>
        <v>0</v>
      </c>
      <c r="AQ1009" s="68">
        <v>996</v>
      </c>
      <c r="AR1009" s="41" t="s">
        <v>1299</v>
      </c>
      <c r="AS1009" s="42">
        <v>3</v>
      </c>
      <c r="AT1009" s="43">
        <v>8.0000000000000004E-4</v>
      </c>
      <c r="AU1009" s="38">
        <f t="shared" si="156"/>
        <v>0</v>
      </c>
      <c r="AV1009" s="68">
        <f t="shared" si="159"/>
        <v>0</v>
      </c>
      <c r="AW1009" s="44">
        <f>SUM(AV$14:AV1009)</f>
        <v>0</v>
      </c>
      <c r="AX1009" s="11">
        <f t="shared" si="160"/>
        <v>0</v>
      </c>
      <c r="AY1009" s="11">
        <f t="shared" si="161"/>
        <v>996</v>
      </c>
      <c r="AZ1009" s="11">
        <f t="shared" si="162"/>
        <v>0</v>
      </c>
      <c r="BA1009" s="11">
        <v>996</v>
      </c>
      <c r="BB1009" s="54" t="s">
        <v>2287</v>
      </c>
      <c r="BC1009" s="54">
        <v>3</v>
      </c>
      <c r="BD1009" s="54">
        <v>8.0000000000000004E-4</v>
      </c>
      <c r="BE1009" s="38">
        <f t="shared" si="157"/>
        <v>0</v>
      </c>
      <c r="BF1009" s="68">
        <f t="shared" si="163"/>
        <v>0</v>
      </c>
      <c r="BG1009" s="44">
        <f>SUM(BF$14:BF1009)</f>
        <v>9</v>
      </c>
      <c r="BH1009" s="11">
        <f t="shared" si="164"/>
        <v>0</v>
      </c>
      <c r="BI1009" s="11">
        <f t="shared" si="165"/>
        <v>996</v>
      </c>
      <c r="BT1009" s="74">
        <v>965</v>
      </c>
      <c r="BU1009" s="74" t="s">
        <v>1270</v>
      </c>
      <c r="BV1009" s="69" t="s">
        <v>2389</v>
      </c>
    </row>
    <row r="1010" spans="1:74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AP1010" s="68">
        <f t="shared" si="158"/>
        <v>0</v>
      </c>
      <c r="AQ1010" s="68">
        <v>997</v>
      </c>
      <c r="AR1010" s="41" t="s">
        <v>1300</v>
      </c>
      <c r="AS1010" s="42">
        <v>1</v>
      </c>
      <c r="AT1010" s="43">
        <v>2.7E-4</v>
      </c>
      <c r="AU1010" s="38">
        <f t="shared" si="156"/>
        <v>0</v>
      </c>
      <c r="AV1010" s="68">
        <f t="shared" si="159"/>
        <v>0</v>
      </c>
      <c r="AW1010" s="44">
        <f>SUM(AV$14:AV1010)</f>
        <v>0</v>
      </c>
      <c r="AX1010" s="11">
        <f t="shared" si="160"/>
        <v>0</v>
      </c>
      <c r="AY1010" s="11">
        <f t="shared" si="161"/>
        <v>997</v>
      </c>
      <c r="AZ1010" s="11">
        <f t="shared" si="162"/>
        <v>0</v>
      </c>
      <c r="BA1010" s="11">
        <v>997</v>
      </c>
      <c r="BB1010" s="54" t="s">
        <v>2288</v>
      </c>
      <c r="BC1010" s="54">
        <v>1</v>
      </c>
      <c r="BD1010" s="54">
        <v>2.7E-4</v>
      </c>
      <c r="BE1010" s="38">
        <f t="shared" si="157"/>
        <v>0</v>
      </c>
      <c r="BF1010" s="68">
        <f t="shared" si="163"/>
        <v>0</v>
      </c>
      <c r="BG1010" s="44">
        <f>SUM(BF$14:BF1010)</f>
        <v>9</v>
      </c>
      <c r="BH1010" s="11">
        <f t="shared" si="164"/>
        <v>0</v>
      </c>
      <c r="BI1010" s="11">
        <f t="shared" si="165"/>
        <v>997</v>
      </c>
      <c r="BT1010" s="74">
        <v>966</v>
      </c>
      <c r="BU1010" s="74" t="s">
        <v>1271</v>
      </c>
      <c r="BV1010" s="69" t="s">
        <v>2389</v>
      </c>
    </row>
    <row r="1011" spans="1:74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AP1011" s="68">
        <f t="shared" si="158"/>
        <v>0</v>
      </c>
      <c r="AQ1011" s="68">
        <v>998</v>
      </c>
      <c r="AR1011" s="41" t="s">
        <v>1301</v>
      </c>
      <c r="AS1011" s="42">
        <v>7</v>
      </c>
      <c r="AT1011" s="43">
        <v>2.5000000000000001E-3</v>
      </c>
      <c r="AU1011" s="38">
        <f t="shared" si="156"/>
        <v>0</v>
      </c>
      <c r="AV1011" s="68">
        <f t="shared" si="159"/>
        <v>0</v>
      </c>
      <c r="AW1011" s="44">
        <f>SUM(AV$14:AV1011)</f>
        <v>0</v>
      </c>
      <c r="AX1011" s="11">
        <f t="shared" si="160"/>
        <v>0</v>
      </c>
      <c r="AY1011" s="11">
        <f t="shared" si="161"/>
        <v>998</v>
      </c>
      <c r="AZ1011" s="11">
        <f t="shared" si="162"/>
        <v>0</v>
      </c>
      <c r="BA1011" s="11">
        <v>998</v>
      </c>
      <c r="BB1011" s="54" t="s">
        <v>2289</v>
      </c>
      <c r="BC1011" s="54">
        <v>7</v>
      </c>
      <c r="BD1011" s="54">
        <v>2.5000000000000001E-3</v>
      </c>
      <c r="BE1011" s="38">
        <f t="shared" si="157"/>
        <v>0</v>
      </c>
      <c r="BF1011" s="68">
        <f t="shared" si="163"/>
        <v>0</v>
      </c>
      <c r="BG1011" s="44">
        <f>SUM(BF$14:BF1011)</f>
        <v>9</v>
      </c>
      <c r="BH1011" s="11">
        <f t="shared" si="164"/>
        <v>0</v>
      </c>
      <c r="BI1011" s="11">
        <f t="shared" si="165"/>
        <v>998</v>
      </c>
      <c r="BT1011" s="74">
        <v>967</v>
      </c>
      <c r="BU1011" s="74" t="s">
        <v>1272</v>
      </c>
      <c r="BV1011" s="69" t="s">
        <v>2389</v>
      </c>
    </row>
    <row r="1012" spans="1:74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AP1012" s="68">
        <f t="shared" si="158"/>
        <v>0</v>
      </c>
      <c r="AQ1012" s="68">
        <v>999</v>
      </c>
      <c r="AR1012" s="41" t="s">
        <v>1302</v>
      </c>
      <c r="AS1012" s="42">
        <v>5</v>
      </c>
      <c r="AT1012" s="43">
        <v>1.6000000000000001E-3</v>
      </c>
      <c r="AU1012" s="38">
        <f t="shared" si="156"/>
        <v>0</v>
      </c>
      <c r="AV1012" s="68">
        <f t="shared" si="159"/>
        <v>0</v>
      </c>
      <c r="AW1012" s="44">
        <f>SUM(AV$14:AV1012)</f>
        <v>0</v>
      </c>
      <c r="AX1012" s="11">
        <f t="shared" si="160"/>
        <v>0</v>
      </c>
      <c r="AY1012" s="11">
        <f t="shared" si="161"/>
        <v>999</v>
      </c>
      <c r="AZ1012" s="11">
        <f t="shared" si="162"/>
        <v>0</v>
      </c>
      <c r="BA1012" s="11">
        <v>999</v>
      </c>
      <c r="BB1012" s="54" t="s">
        <v>2290</v>
      </c>
      <c r="BC1012" s="54">
        <v>5</v>
      </c>
      <c r="BD1012" s="54">
        <v>1.6000000000000001E-3</v>
      </c>
      <c r="BE1012" s="38">
        <f t="shared" si="157"/>
        <v>0</v>
      </c>
      <c r="BF1012" s="68">
        <f t="shared" si="163"/>
        <v>0</v>
      </c>
      <c r="BG1012" s="44">
        <f>SUM(BF$14:BF1012)</f>
        <v>9</v>
      </c>
      <c r="BH1012" s="11">
        <f t="shared" si="164"/>
        <v>0</v>
      </c>
      <c r="BI1012" s="11">
        <f t="shared" si="165"/>
        <v>999</v>
      </c>
      <c r="BT1012" s="74">
        <v>968</v>
      </c>
      <c r="BU1012" s="74" t="s">
        <v>1273</v>
      </c>
      <c r="BV1012" s="69" t="s">
        <v>2389</v>
      </c>
    </row>
    <row r="1013" spans="1:74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AP1013" s="68">
        <f t="shared" si="158"/>
        <v>0</v>
      </c>
      <c r="AQ1013" s="68">
        <v>1000</v>
      </c>
      <c r="AR1013" s="41" t="s">
        <v>1303</v>
      </c>
      <c r="AS1013" s="42">
        <v>7</v>
      </c>
      <c r="AT1013" s="43">
        <v>2.5000000000000001E-3</v>
      </c>
      <c r="AU1013" s="38">
        <f t="shared" si="156"/>
        <v>0</v>
      </c>
      <c r="AV1013" s="68">
        <f t="shared" si="159"/>
        <v>0</v>
      </c>
      <c r="AW1013" s="44">
        <f>SUM(AV$14:AV1013)</f>
        <v>0</v>
      </c>
      <c r="AX1013" s="11">
        <f t="shared" si="160"/>
        <v>0</v>
      </c>
      <c r="AY1013" s="11">
        <f t="shared" si="161"/>
        <v>1000</v>
      </c>
      <c r="AZ1013" s="11">
        <f t="shared" si="162"/>
        <v>0</v>
      </c>
      <c r="BA1013" s="11">
        <v>1000</v>
      </c>
      <c r="BB1013" s="54" t="s">
        <v>2291</v>
      </c>
      <c r="BC1013" s="54">
        <v>7</v>
      </c>
      <c r="BD1013" s="54">
        <v>2.5000000000000001E-3</v>
      </c>
      <c r="BE1013" s="38">
        <f t="shared" si="157"/>
        <v>0</v>
      </c>
      <c r="BF1013" s="68">
        <f t="shared" si="163"/>
        <v>0</v>
      </c>
      <c r="BG1013" s="44">
        <f>SUM(BF$14:BF1013)</f>
        <v>9</v>
      </c>
      <c r="BH1013" s="11">
        <f t="shared" si="164"/>
        <v>0</v>
      </c>
      <c r="BI1013" s="11">
        <f t="shared" si="165"/>
        <v>1000</v>
      </c>
      <c r="BT1013" s="74">
        <v>969</v>
      </c>
      <c r="BU1013" s="74" t="s">
        <v>1274</v>
      </c>
      <c r="BV1013" s="69" t="s">
        <v>2389</v>
      </c>
    </row>
    <row r="1014" spans="1:74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AP1014" s="68">
        <f t="shared" si="158"/>
        <v>0</v>
      </c>
      <c r="AQ1014" s="68">
        <v>1001</v>
      </c>
      <c r="AR1014" s="41" t="s">
        <v>1304</v>
      </c>
      <c r="AS1014" s="42">
        <v>4</v>
      </c>
      <c r="AT1014" s="43">
        <v>1.1999999999999999E-3</v>
      </c>
      <c r="AU1014" s="38">
        <f t="shared" si="156"/>
        <v>0</v>
      </c>
      <c r="AV1014" s="68">
        <f t="shared" si="159"/>
        <v>0</v>
      </c>
      <c r="AW1014" s="44">
        <f>SUM(AV$14:AV1014)</f>
        <v>0</v>
      </c>
      <c r="AX1014" s="11">
        <f t="shared" si="160"/>
        <v>0</v>
      </c>
      <c r="AY1014" s="11">
        <f t="shared" si="161"/>
        <v>1001</v>
      </c>
      <c r="AZ1014" s="11">
        <f t="shared" si="162"/>
        <v>0</v>
      </c>
      <c r="BA1014" s="11">
        <v>1001</v>
      </c>
      <c r="BB1014" s="54" t="s">
        <v>2292</v>
      </c>
      <c r="BC1014" s="54">
        <v>4</v>
      </c>
      <c r="BD1014" s="54">
        <v>1.1999999999999999E-3</v>
      </c>
      <c r="BE1014" s="38">
        <f t="shared" si="157"/>
        <v>0</v>
      </c>
      <c r="BF1014" s="68">
        <f t="shared" si="163"/>
        <v>0</v>
      </c>
      <c r="BG1014" s="44">
        <f>SUM(BF$14:BF1014)</f>
        <v>9</v>
      </c>
      <c r="BH1014" s="11">
        <f t="shared" si="164"/>
        <v>0</v>
      </c>
      <c r="BI1014" s="11">
        <f t="shared" si="165"/>
        <v>1001</v>
      </c>
      <c r="BT1014" s="74">
        <v>970</v>
      </c>
      <c r="BU1014" s="74" t="s">
        <v>1275</v>
      </c>
      <c r="BV1014" s="69" t="s">
        <v>2389</v>
      </c>
    </row>
    <row r="1015" spans="1:74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AP1015" s="68">
        <f t="shared" si="158"/>
        <v>0</v>
      </c>
      <c r="AQ1015" s="68">
        <v>1002</v>
      </c>
      <c r="AR1015" s="41" t="s">
        <v>1305</v>
      </c>
      <c r="AS1015" s="42">
        <v>2</v>
      </c>
      <c r="AT1015" s="43">
        <v>5.0000000000000001E-4</v>
      </c>
      <c r="AU1015" s="38">
        <f t="shared" si="156"/>
        <v>0</v>
      </c>
      <c r="AV1015" s="68">
        <f t="shared" si="159"/>
        <v>0</v>
      </c>
      <c r="AW1015" s="44">
        <f>SUM(AV$14:AV1015)</f>
        <v>0</v>
      </c>
      <c r="AX1015" s="11">
        <f t="shared" si="160"/>
        <v>0</v>
      </c>
      <c r="AY1015" s="11">
        <f t="shared" si="161"/>
        <v>1002</v>
      </c>
      <c r="AZ1015" s="11">
        <f t="shared" si="162"/>
        <v>0</v>
      </c>
      <c r="BA1015" s="11">
        <v>1002</v>
      </c>
      <c r="BB1015" s="54" t="s">
        <v>2293</v>
      </c>
      <c r="BC1015" s="54">
        <v>2</v>
      </c>
      <c r="BD1015" s="54">
        <v>5.0000000000000001E-4</v>
      </c>
      <c r="BE1015" s="38">
        <f t="shared" si="157"/>
        <v>0</v>
      </c>
      <c r="BF1015" s="68">
        <f t="shared" si="163"/>
        <v>0</v>
      </c>
      <c r="BG1015" s="44">
        <f>SUM(BF$14:BF1015)</f>
        <v>9</v>
      </c>
      <c r="BH1015" s="11">
        <f t="shared" si="164"/>
        <v>0</v>
      </c>
      <c r="BI1015" s="11">
        <f t="shared" si="165"/>
        <v>1002</v>
      </c>
      <c r="BT1015" s="74">
        <v>971</v>
      </c>
      <c r="BU1015" s="74" t="s">
        <v>1276</v>
      </c>
      <c r="BV1015" s="69" t="s">
        <v>2389</v>
      </c>
    </row>
    <row r="1016" spans="1:74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AP1016" s="68">
        <f t="shared" si="158"/>
        <v>0</v>
      </c>
      <c r="AQ1016" s="68">
        <v>1003</v>
      </c>
      <c r="AR1016" s="41" t="s">
        <v>1306</v>
      </c>
      <c r="AS1016" s="42">
        <v>7</v>
      </c>
      <c r="AT1016" s="43">
        <v>2.5000000000000001E-3</v>
      </c>
      <c r="AU1016" s="38">
        <f t="shared" si="156"/>
        <v>0</v>
      </c>
      <c r="AV1016" s="68">
        <f t="shared" si="159"/>
        <v>0</v>
      </c>
      <c r="AW1016" s="44">
        <f>SUM(AV$14:AV1016)</f>
        <v>0</v>
      </c>
      <c r="AX1016" s="11">
        <f t="shared" si="160"/>
        <v>0</v>
      </c>
      <c r="AY1016" s="11">
        <f t="shared" si="161"/>
        <v>1003</v>
      </c>
      <c r="AZ1016" s="11">
        <f t="shared" si="162"/>
        <v>0</v>
      </c>
      <c r="BA1016" s="11">
        <v>1003</v>
      </c>
      <c r="BB1016" s="54" t="s">
        <v>2294</v>
      </c>
      <c r="BC1016" s="54">
        <v>7</v>
      </c>
      <c r="BD1016" s="54">
        <v>2.5000000000000001E-3</v>
      </c>
      <c r="BE1016" s="38">
        <f t="shared" si="157"/>
        <v>0</v>
      </c>
      <c r="BF1016" s="68">
        <f t="shared" si="163"/>
        <v>0</v>
      </c>
      <c r="BG1016" s="44">
        <f>SUM(BF$14:BF1016)</f>
        <v>9</v>
      </c>
      <c r="BH1016" s="11">
        <f t="shared" si="164"/>
        <v>0</v>
      </c>
      <c r="BI1016" s="11">
        <f t="shared" si="165"/>
        <v>1003</v>
      </c>
      <c r="BT1016" s="74">
        <v>972</v>
      </c>
      <c r="BU1016" s="74" t="s">
        <v>1277</v>
      </c>
      <c r="BV1016" s="69" t="s">
        <v>2389</v>
      </c>
    </row>
    <row r="1017" spans="1:74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AP1017" s="68">
        <f t="shared" si="158"/>
        <v>0</v>
      </c>
      <c r="AQ1017" s="68">
        <v>1004</v>
      </c>
      <c r="AR1017" s="41" t="s">
        <v>427</v>
      </c>
      <c r="AS1017" s="42">
        <v>6</v>
      </c>
      <c r="AT1017" s="43">
        <v>2E-3</v>
      </c>
      <c r="AU1017" s="38">
        <f t="shared" si="156"/>
        <v>0</v>
      </c>
      <c r="AV1017" s="68">
        <f t="shared" si="159"/>
        <v>0</v>
      </c>
      <c r="AW1017" s="44">
        <f>SUM(AV$14:AV1017)</f>
        <v>0</v>
      </c>
      <c r="AX1017" s="11">
        <f t="shared" si="160"/>
        <v>0</v>
      </c>
      <c r="AY1017" s="11">
        <f t="shared" si="161"/>
        <v>1004</v>
      </c>
      <c r="AZ1017" s="11">
        <f t="shared" si="162"/>
        <v>0</v>
      </c>
      <c r="BA1017" s="11">
        <v>1004</v>
      </c>
      <c r="BB1017" s="54" t="s">
        <v>1456</v>
      </c>
      <c r="BC1017" s="54">
        <v>6</v>
      </c>
      <c r="BD1017" s="54">
        <v>2E-3</v>
      </c>
      <c r="BE1017" s="38">
        <f t="shared" si="157"/>
        <v>0</v>
      </c>
      <c r="BF1017" s="68">
        <f t="shared" si="163"/>
        <v>0</v>
      </c>
      <c r="BG1017" s="44">
        <f>SUM(BF$14:BF1017)</f>
        <v>9</v>
      </c>
      <c r="BH1017" s="11">
        <f t="shared" si="164"/>
        <v>0</v>
      </c>
      <c r="BI1017" s="11">
        <f t="shared" si="165"/>
        <v>1004</v>
      </c>
      <c r="BT1017" s="74">
        <v>973</v>
      </c>
      <c r="BU1017" s="74" t="s">
        <v>1278</v>
      </c>
      <c r="BV1017" s="69" t="s">
        <v>2389</v>
      </c>
    </row>
    <row r="1018" spans="1:74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AP1018" s="68">
        <f t="shared" si="158"/>
        <v>0</v>
      </c>
      <c r="AQ1018" s="68">
        <v>1005</v>
      </c>
      <c r="AR1018" s="41" t="s">
        <v>1307</v>
      </c>
      <c r="AS1018" s="42">
        <v>8</v>
      </c>
      <c r="AT1018" s="43">
        <v>3.0000000000000001E-3</v>
      </c>
      <c r="AU1018" s="38">
        <f t="shared" si="156"/>
        <v>0</v>
      </c>
      <c r="AV1018" s="68">
        <f t="shared" si="159"/>
        <v>0</v>
      </c>
      <c r="AW1018" s="44">
        <f>SUM(AV$14:AV1018)</f>
        <v>0</v>
      </c>
      <c r="AX1018" s="11">
        <f t="shared" si="160"/>
        <v>0</v>
      </c>
      <c r="AY1018" s="11">
        <f t="shared" si="161"/>
        <v>1005</v>
      </c>
      <c r="AZ1018" s="11">
        <f t="shared" si="162"/>
        <v>0</v>
      </c>
      <c r="BA1018" s="11">
        <v>1005</v>
      </c>
      <c r="BB1018" s="54" t="s">
        <v>2295</v>
      </c>
      <c r="BC1018" s="54">
        <v>8</v>
      </c>
      <c r="BD1018" s="54">
        <v>3.0000000000000001E-3</v>
      </c>
      <c r="BE1018" s="38">
        <f t="shared" si="157"/>
        <v>0</v>
      </c>
      <c r="BF1018" s="68">
        <f t="shared" si="163"/>
        <v>0</v>
      </c>
      <c r="BG1018" s="44">
        <f>SUM(BF$14:BF1018)</f>
        <v>9</v>
      </c>
      <c r="BH1018" s="11">
        <f t="shared" si="164"/>
        <v>0</v>
      </c>
      <c r="BI1018" s="11">
        <f t="shared" si="165"/>
        <v>1005</v>
      </c>
      <c r="BT1018" s="74">
        <v>974</v>
      </c>
      <c r="BU1018" s="74" t="s">
        <v>1279</v>
      </c>
      <c r="BV1018" s="69" t="s">
        <v>2389</v>
      </c>
    </row>
    <row r="1019" spans="1:74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AP1019" s="68">
        <f t="shared" si="158"/>
        <v>0</v>
      </c>
      <c r="AQ1019" s="68">
        <v>1006</v>
      </c>
      <c r="AR1019" s="41" t="s">
        <v>1308</v>
      </c>
      <c r="AS1019" s="42">
        <v>4</v>
      </c>
      <c r="AT1019" s="43">
        <v>1.1999999999999999E-3</v>
      </c>
      <c r="AU1019" s="38">
        <f t="shared" si="156"/>
        <v>0</v>
      </c>
      <c r="AV1019" s="68">
        <f t="shared" si="159"/>
        <v>0</v>
      </c>
      <c r="AW1019" s="44">
        <f>SUM(AV$14:AV1019)</f>
        <v>0</v>
      </c>
      <c r="AX1019" s="11">
        <f t="shared" si="160"/>
        <v>0</v>
      </c>
      <c r="AY1019" s="11">
        <f t="shared" si="161"/>
        <v>1006</v>
      </c>
      <c r="AZ1019" s="11">
        <f t="shared" si="162"/>
        <v>0</v>
      </c>
      <c r="BA1019" s="11">
        <v>1006</v>
      </c>
      <c r="BB1019" s="54" t="s">
        <v>2296</v>
      </c>
      <c r="BC1019" s="54">
        <v>4</v>
      </c>
      <c r="BD1019" s="54">
        <v>1.1999999999999999E-3</v>
      </c>
      <c r="BE1019" s="38">
        <f t="shared" si="157"/>
        <v>0</v>
      </c>
      <c r="BF1019" s="68">
        <f t="shared" si="163"/>
        <v>0</v>
      </c>
      <c r="BG1019" s="44">
        <f>SUM(BF$14:BF1019)</f>
        <v>9</v>
      </c>
      <c r="BH1019" s="11">
        <f t="shared" si="164"/>
        <v>0</v>
      </c>
      <c r="BI1019" s="11">
        <f t="shared" si="165"/>
        <v>1006</v>
      </c>
      <c r="BT1019" s="74">
        <v>975</v>
      </c>
      <c r="BU1019" s="74" t="s">
        <v>1280</v>
      </c>
      <c r="BV1019" s="69" t="s">
        <v>2389</v>
      </c>
    </row>
    <row r="1020" spans="1:74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AP1020" s="68">
        <f t="shared" si="158"/>
        <v>0</v>
      </c>
      <c r="AQ1020" s="68">
        <v>1007</v>
      </c>
      <c r="AR1020" s="41" t="s">
        <v>1309</v>
      </c>
      <c r="AS1020" s="42">
        <v>3</v>
      </c>
      <c r="AT1020" s="43">
        <v>8.0000000000000004E-4</v>
      </c>
      <c r="AU1020" s="38">
        <f t="shared" si="156"/>
        <v>0</v>
      </c>
      <c r="AV1020" s="68">
        <f t="shared" si="159"/>
        <v>0</v>
      </c>
      <c r="AW1020" s="44">
        <f>SUM(AV$14:AV1020)</f>
        <v>0</v>
      </c>
      <c r="AX1020" s="11">
        <f t="shared" si="160"/>
        <v>0</v>
      </c>
      <c r="AY1020" s="11">
        <f t="shared" si="161"/>
        <v>1007</v>
      </c>
      <c r="AZ1020" s="11">
        <f t="shared" si="162"/>
        <v>0</v>
      </c>
      <c r="BA1020" s="11">
        <v>1007</v>
      </c>
      <c r="BB1020" s="54" t="s">
        <v>2297</v>
      </c>
      <c r="BC1020" s="54">
        <v>3</v>
      </c>
      <c r="BD1020" s="54">
        <v>8.0000000000000004E-4</v>
      </c>
      <c r="BE1020" s="38">
        <f t="shared" si="157"/>
        <v>0</v>
      </c>
      <c r="BF1020" s="68">
        <f t="shared" si="163"/>
        <v>0</v>
      </c>
      <c r="BG1020" s="44">
        <f>SUM(BF$14:BF1020)</f>
        <v>9</v>
      </c>
      <c r="BH1020" s="11">
        <f t="shared" si="164"/>
        <v>0</v>
      </c>
      <c r="BI1020" s="11">
        <f t="shared" si="165"/>
        <v>1007</v>
      </c>
      <c r="BT1020" s="74">
        <v>976</v>
      </c>
      <c r="BU1020" s="74" t="s">
        <v>227</v>
      </c>
      <c r="BV1020" s="69" t="s">
        <v>2389</v>
      </c>
    </row>
    <row r="1021" spans="1:74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AP1021" s="68">
        <f t="shared" si="158"/>
        <v>0</v>
      </c>
      <c r="AQ1021" s="68">
        <v>1008</v>
      </c>
      <c r="AR1021" s="41" t="s">
        <v>229</v>
      </c>
      <c r="AS1021" s="42">
        <v>8</v>
      </c>
      <c r="AT1021" s="43">
        <v>3.0000000000000001E-3</v>
      </c>
      <c r="AU1021" s="38">
        <f t="shared" si="156"/>
        <v>0</v>
      </c>
      <c r="AV1021" s="68">
        <f t="shared" si="159"/>
        <v>0</v>
      </c>
      <c r="AW1021" s="44">
        <f>SUM(AV$14:AV1021)</f>
        <v>0</v>
      </c>
      <c r="AX1021" s="11">
        <f t="shared" si="160"/>
        <v>0</v>
      </c>
      <c r="AY1021" s="11">
        <f t="shared" si="161"/>
        <v>1008</v>
      </c>
      <c r="AZ1021" s="11">
        <f t="shared" si="162"/>
        <v>0</v>
      </c>
      <c r="BA1021" s="11">
        <v>1008</v>
      </c>
      <c r="BB1021" s="54" t="s">
        <v>229</v>
      </c>
      <c r="BC1021" s="54">
        <v>8</v>
      </c>
      <c r="BD1021" s="54">
        <v>3.0000000000000001E-3</v>
      </c>
      <c r="BE1021" s="38">
        <f t="shared" si="157"/>
        <v>0</v>
      </c>
      <c r="BF1021" s="68">
        <f t="shared" si="163"/>
        <v>0</v>
      </c>
      <c r="BG1021" s="44">
        <f>SUM(BF$14:BF1021)</f>
        <v>9</v>
      </c>
      <c r="BH1021" s="11">
        <f t="shared" si="164"/>
        <v>0</v>
      </c>
      <c r="BI1021" s="11">
        <f t="shared" si="165"/>
        <v>1008</v>
      </c>
      <c r="BT1021" s="74">
        <v>977</v>
      </c>
      <c r="BU1021" s="74" t="s">
        <v>1281</v>
      </c>
      <c r="BV1021" s="69" t="s">
        <v>2389</v>
      </c>
    </row>
    <row r="1022" spans="1:74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AP1022" s="68">
        <f t="shared" si="158"/>
        <v>0</v>
      </c>
      <c r="AQ1022" s="68">
        <v>1009</v>
      </c>
      <c r="AR1022" s="41" t="s">
        <v>1310</v>
      </c>
      <c r="AS1022" s="42">
        <v>5</v>
      </c>
      <c r="AT1022" s="43">
        <v>1.6000000000000001E-3</v>
      </c>
      <c r="AU1022" s="38">
        <f t="shared" si="156"/>
        <v>0</v>
      </c>
      <c r="AV1022" s="68">
        <f t="shared" si="159"/>
        <v>0</v>
      </c>
      <c r="AW1022" s="44">
        <f>SUM(AV$14:AV1022)</f>
        <v>0</v>
      </c>
      <c r="AX1022" s="11">
        <f t="shared" si="160"/>
        <v>0</v>
      </c>
      <c r="AY1022" s="11">
        <f t="shared" si="161"/>
        <v>1009</v>
      </c>
      <c r="AZ1022" s="11">
        <f t="shared" si="162"/>
        <v>0</v>
      </c>
      <c r="BA1022" s="11">
        <v>1009</v>
      </c>
      <c r="BB1022" s="54" t="s">
        <v>2298</v>
      </c>
      <c r="BC1022" s="54">
        <v>5</v>
      </c>
      <c r="BD1022" s="54">
        <v>1.6000000000000001E-3</v>
      </c>
      <c r="BE1022" s="38">
        <f t="shared" si="157"/>
        <v>0</v>
      </c>
      <c r="BF1022" s="68">
        <f t="shared" si="163"/>
        <v>0</v>
      </c>
      <c r="BG1022" s="44">
        <f>SUM(BF$14:BF1022)</f>
        <v>9</v>
      </c>
      <c r="BH1022" s="11">
        <f t="shared" si="164"/>
        <v>0</v>
      </c>
      <c r="BI1022" s="11">
        <f t="shared" si="165"/>
        <v>1009</v>
      </c>
      <c r="BT1022" s="74">
        <v>978</v>
      </c>
      <c r="BU1022" s="74" t="s">
        <v>1282</v>
      </c>
      <c r="BV1022" s="69" t="s">
        <v>2389</v>
      </c>
    </row>
    <row r="1023" spans="1:74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AP1023" s="68">
        <f t="shared" si="158"/>
        <v>0</v>
      </c>
      <c r="AQ1023" s="68">
        <v>1010</v>
      </c>
      <c r="AR1023" s="41" t="s">
        <v>1311</v>
      </c>
      <c r="AS1023" s="42">
        <v>5</v>
      </c>
      <c r="AT1023" s="43">
        <v>1.6000000000000001E-3</v>
      </c>
      <c r="AU1023" s="38">
        <f t="shared" si="156"/>
        <v>0</v>
      </c>
      <c r="AV1023" s="68">
        <f t="shared" si="159"/>
        <v>0</v>
      </c>
      <c r="AW1023" s="44">
        <f>SUM(AV$14:AV1023)</f>
        <v>0</v>
      </c>
      <c r="AX1023" s="11">
        <f t="shared" si="160"/>
        <v>0</v>
      </c>
      <c r="AY1023" s="11">
        <f t="shared" si="161"/>
        <v>1010</v>
      </c>
      <c r="AZ1023" s="11">
        <f t="shared" si="162"/>
        <v>0</v>
      </c>
      <c r="BA1023" s="11">
        <v>1010</v>
      </c>
      <c r="BB1023" s="54" t="s">
        <v>2299</v>
      </c>
      <c r="BC1023" s="54">
        <v>5</v>
      </c>
      <c r="BD1023" s="54">
        <v>1.6000000000000001E-3</v>
      </c>
      <c r="BE1023" s="38">
        <f t="shared" si="157"/>
        <v>0</v>
      </c>
      <c r="BF1023" s="68">
        <f t="shared" si="163"/>
        <v>0</v>
      </c>
      <c r="BG1023" s="44">
        <f>SUM(BF$14:BF1023)</f>
        <v>9</v>
      </c>
      <c r="BH1023" s="11">
        <f t="shared" si="164"/>
        <v>0</v>
      </c>
      <c r="BI1023" s="11">
        <f t="shared" si="165"/>
        <v>1010</v>
      </c>
      <c r="BT1023" s="74">
        <v>979</v>
      </c>
      <c r="BU1023" s="74" t="s">
        <v>1283</v>
      </c>
      <c r="BV1023" s="69" t="s">
        <v>2389</v>
      </c>
    </row>
    <row r="1024" spans="1:74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AP1024" s="68">
        <f t="shared" si="158"/>
        <v>0</v>
      </c>
      <c r="AQ1024" s="68">
        <v>1011</v>
      </c>
      <c r="AR1024" s="41" t="s">
        <v>1312</v>
      </c>
      <c r="AS1024" s="42">
        <v>5</v>
      </c>
      <c r="AT1024" s="43">
        <v>1.6000000000000001E-3</v>
      </c>
      <c r="AU1024" s="38">
        <f t="shared" si="156"/>
        <v>0</v>
      </c>
      <c r="AV1024" s="68">
        <f t="shared" si="159"/>
        <v>0</v>
      </c>
      <c r="AW1024" s="44">
        <f>SUM(AV$14:AV1024)</f>
        <v>0</v>
      </c>
      <c r="AX1024" s="11">
        <f t="shared" si="160"/>
        <v>0</v>
      </c>
      <c r="AY1024" s="11">
        <f t="shared" si="161"/>
        <v>1011</v>
      </c>
      <c r="AZ1024" s="11">
        <f t="shared" si="162"/>
        <v>0</v>
      </c>
      <c r="BA1024" s="11">
        <v>1011</v>
      </c>
      <c r="BB1024" s="54" t="s">
        <v>2300</v>
      </c>
      <c r="BC1024" s="54">
        <v>5</v>
      </c>
      <c r="BD1024" s="54">
        <v>1.6000000000000001E-3</v>
      </c>
      <c r="BE1024" s="38">
        <f t="shared" si="157"/>
        <v>0</v>
      </c>
      <c r="BF1024" s="68">
        <f t="shared" si="163"/>
        <v>0</v>
      </c>
      <c r="BG1024" s="44">
        <f>SUM(BF$14:BF1024)</f>
        <v>9</v>
      </c>
      <c r="BH1024" s="11">
        <f t="shared" si="164"/>
        <v>0</v>
      </c>
      <c r="BI1024" s="11">
        <f t="shared" si="165"/>
        <v>1011</v>
      </c>
      <c r="BT1024" s="74">
        <v>980</v>
      </c>
      <c r="BU1024" s="74" t="s">
        <v>1284</v>
      </c>
      <c r="BV1024" s="69" t="s">
        <v>2389</v>
      </c>
    </row>
    <row r="1025" spans="1:74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AP1025" s="68">
        <f t="shared" si="158"/>
        <v>0</v>
      </c>
      <c r="AQ1025" s="68">
        <v>1012</v>
      </c>
      <c r="AR1025" s="41" t="s">
        <v>1313</v>
      </c>
      <c r="AS1025" s="42">
        <v>3</v>
      </c>
      <c r="AT1025" s="43">
        <v>8.0000000000000004E-4</v>
      </c>
      <c r="AU1025" s="38">
        <f t="shared" si="156"/>
        <v>0</v>
      </c>
      <c r="AV1025" s="68">
        <f t="shared" si="159"/>
        <v>0</v>
      </c>
      <c r="AW1025" s="44">
        <f>SUM(AV$14:AV1025)</f>
        <v>0</v>
      </c>
      <c r="AX1025" s="11">
        <f t="shared" si="160"/>
        <v>0</v>
      </c>
      <c r="AY1025" s="11">
        <f t="shared" si="161"/>
        <v>1012</v>
      </c>
      <c r="AZ1025" s="11">
        <f t="shared" si="162"/>
        <v>0</v>
      </c>
      <c r="BA1025" s="11">
        <v>1012</v>
      </c>
      <c r="BB1025" s="54" t="s">
        <v>2301</v>
      </c>
      <c r="BC1025" s="54">
        <v>3</v>
      </c>
      <c r="BD1025" s="54">
        <v>8.0000000000000004E-4</v>
      </c>
      <c r="BE1025" s="38">
        <f t="shared" si="157"/>
        <v>0</v>
      </c>
      <c r="BF1025" s="68">
        <f t="shared" si="163"/>
        <v>0</v>
      </c>
      <c r="BG1025" s="44">
        <f>SUM(BF$14:BF1025)</f>
        <v>9</v>
      </c>
      <c r="BH1025" s="11">
        <f t="shared" si="164"/>
        <v>0</v>
      </c>
      <c r="BI1025" s="11">
        <f t="shared" si="165"/>
        <v>1012</v>
      </c>
      <c r="BT1025" s="74">
        <v>981</v>
      </c>
      <c r="BU1025" s="74" t="s">
        <v>1285</v>
      </c>
      <c r="BV1025" s="69" t="s">
        <v>2389</v>
      </c>
    </row>
    <row r="1026" spans="1:74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AP1026" s="68">
        <f t="shared" si="158"/>
        <v>0</v>
      </c>
      <c r="AQ1026" s="68">
        <v>1013</v>
      </c>
      <c r="AR1026" s="41" t="s">
        <v>839</v>
      </c>
      <c r="AS1026" s="42">
        <v>6</v>
      </c>
      <c r="AT1026" s="43">
        <v>2E-3</v>
      </c>
      <c r="AU1026" s="38">
        <f t="shared" si="156"/>
        <v>0</v>
      </c>
      <c r="AV1026" s="68">
        <f t="shared" si="159"/>
        <v>0</v>
      </c>
      <c r="AW1026" s="44">
        <f>SUM(AV$14:AV1026)</f>
        <v>0</v>
      </c>
      <c r="AX1026" s="11">
        <f t="shared" si="160"/>
        <v>0</v>
      </c>
      <c r="AY1026" s="11">
        <f t="shared" si="161"/>
        <v>1013</v>
      </c>
      <c r="AZ1026" s="11">
        <f t="shared" si="162"/>
        <v>0</v>
      </c>
      <c r="BA1026" s="11">
        <v>1013</v>
      </c>
      <c r="BB1026" s="54" t="s">
        <v>1811</v>
      </c>
      <c r="BC1026" s="54">
        <v>6</v>
      </c>
      <c r="BD1026" s="54">
        <v>2E-3</v>
      </c>
      <c r="BE1026" s="38">
        <f t="shared" si="157"/>
        <v>0</v>
      </c>
      <c r="BF1026" s="68">
        <f t="shared" si="163"/>
        <v>0</v>
      </c>
      <c r="BG1026" s="44">
        <f>SUM(BF$14:BF1026)</f>
        <v>9</v>
      </c>
      <c r="BH1026" s="11">
        <f t="shared" si="164"/>
        <v>0</v>
      </c>
      <c r="BI1026" s="11">
        <f t="shared" si="165"/>
        <v>1013</v>
      </c>
      <c r="BT1026" s="74">
        <v>982</v>
      </c>
      <c r="BU1026" s="74" t="s">
        <v>1286</v>
      </c>
      <c r="BV1026" s="69" t="s">
        <v>2389</v>
      </c>
    </row>
    <row r="1027" spans="1:74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AP1027" s="68">
        <f t="shared" si="158"/>
        <v>0</v>
      </c>
      <c r="AQ1027" s="68">
        <v>1014</v>
      </c>
      <c r="AR1027" s="41" t="s">
        <v>1314</v>
      </c>
      <c r="AS1027" s="42">
        <v>4</v>
      </c>
      <c r="AT1027" s="43">
        <v>1.1999999999999999E-3</v>
      </c>
      <c r="AU1027" s="38">
        <f t="shared" si="156"/>
        <v>0</v>
      </c>
      <c r="AV1027" s="68">
        <f t="shared" si="159"/>
        <v>0</v>
      </c>
      <c r="AW1027" s="44">
        <f>SUM(AV$14:AV1027)</f>
        <v>0</v>
      </c>
      <c r="AX1027" s="11">
        <f t="shared" si="160"/>
        <v>0</v>
      </c>
      <c r="AY1027" s="11">
        <f t="shared" si="161"/>
        <v>1014</v>
      </c>
      <c r="AZ1027" s="11">
        <f t="shared" si="162"/>
        <v>0</v>
      </c>
      <c r="BA1027" s="11">
        <v>1014</v>
      </c>
      <c r="BB1027" s="54" t="s">
        <v>2302</v>
      </c>
      <c r="BC1027" s="54">
        <v>4</v>
      </c>
      <c r="BD1027" s="54">
        <v>1.1999999999999999E-3</v>
      </c>
      <c r="BE1027" s="38">
        <f t="shared" si="157"/>
        <v>0</v>
      </c>
      <c r="BF1027" s="68">
        <f t="shared" si="163"/>
        <v>0</v>
      </c>
      <c r="BG1027" s="44">
        <f>SUM(BF$14:BF1027)</f>
        <v>9</v>
      </c>
      <c r="BH1027" s="11">
        <f t="shared" si="164"/>
        <v>0</v>
      </c>
      <c r="BI1027" s="11">
        <f t="shared" si="165"/>
        <v>1014</v>
      </c>
      <c r="BT1027" s="74">
        <v>983</v>
      </c>
      <c r="BU1027" s="74" t="s">
        <v>1287</v>
      </c>
      <c r="BV1027" s="69" t="s">
        <v>2389</v>
      </c>
    </row>
    <row r="1028" spans="1:74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AP1028" s="68">
        <f t="shared" si="158"/>
        <v>0</v>
      </c>
      <c r="AQ1028" s="68">
        <v>1015</v>
      </c>
      <c r="AR1028" s="41" t="s">
        <v>1315</v>
      </c>
      <c r="AS1028" s="42">
        <v>6</v>
      </c>
      <c r="AT1028" s="43">
        <v>2E-3</v>
      </c>
      <c r="AU1028" s="38">
        <f t="shared" si="156"/>
        <v>0</v>
      </c>
      <c r="AV1028" s="68">
        <f t="shared" si="159"/>
        <v>0</v>
      </c>
      <c r="AW1028" s="44">
        <f>SUM(AV$14:AV1028)</f>
        <v>0</v>
      </c>
      <c r="AX1028" s="11">
        <f t="shared" si="160"/>
        <v>0</v>
      </c>
      <c r="AY1028" s="11">
        <f t="shared" si="161"/>
        <v>1015</v>
      </c>
      <c r="AZ1028" s="11">
        <f t="shared" si="162"/>
        <v>0</v>
      </c>
      <c r="BA1028" s="11">
        <v>1015</v>
      </c>
      <c r="BB1028" s="54" t="s">
        <v>2303</v>
      </c>
      <c r="BC1028" s="54">
        <v>6</v>
      </c>
      <c r="BD1028" s="54">
        <v>2E-3</v>
      </c>
      <c r="BE1028" s="38">
        <f t="shared" si="157"/>
        <v>0</v>
      </c>
      <c r="BF1028" s="68">
        <f t="shared" si="163"/>
        <v>0</v>
      </c>
      <c r="BG1028" s="44">
        <f>SUM(BF$14:BF1028)</f>
        <v>9</v>
      </c>
      <c r="BH1028" s="11">
        <f t="shared" si="164"/>
        <v>0</v>
      </c>
      <c r="BI1028" s="11">
        <f t="shared" si="165"/>
        <v>1015</v>
      </c>
      <c r="BT1028" s="74">
        <v>984</v>
      </c>
      <c r="BU1028" s="74" t="s">
        <v>1288</v>
      </c>
      <c r="BV1028" s="69" t="s">
        <v>2389</v>
      </c>
    </row>
    <row r="1029" spans="1:74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AP1029" s="68">
        <f t="shared" si="158"/>
        <v>0</v>
      </c>
      <c r="AQ1029" s="68">
        <v>1016</v>
      </c>
      <c r="AR1029" s="41" t="s">
        <v>1316</v>
      </c>
      <c r="AS1029" s="42">
        <v>3</v>
      </c>
      <c r="AT1029" s="43">
        <v>8.0000000000000004E-4</v>
      </c>
      <c r="AU1029" s="38">
        <f t="shared" si="156"/>
        <v>0</v>
      </c>
      <c r="AV1029" s="68">
        <f t="shared" si="159"/>
        <v>0</v>
      </c>
      <c r="AW1029" s="44">
        <f>SUM(AV$14:AV1029)</f>
        <v>0</v>
      </c>
      <c r="AX1029" s="11">
        <f t="shared" si="160"/>
        <v>0</v>
      </c>
      <c r="AY1029" s="11">
        <f t="shared" si="161"/>
        <v>1016</v>
      </c>
      <c r="AZ1029" s="11">
        <f t="shared" si="162"/>
        <v>0</v>
      </c>
      <c r="BA1029" s="11">
        <v>1016</v>
      </c>
      <c r="BB1029" s="54" t="s">
        <v>2304</v>
      </c>
      <c r="BC1029" s="54">
        <v>3</v>
      </c>
      <c r="BD1029" s="54">
        <v>8.0000000000000004E-4</v>
      </c>
      <c r="BE1029" s="38">
        <f t="shared" si="157"/>
        <v>0</v>
      </c>
      <c r="BF1029" s="68">
        <f t="shared" si="163"/>
        <v>0</v>
      </c>
      <c r="BG1029" s="44">
        <f>SUM(BF$14:BF1029)</f>
        <v>9</v>
      </c>
      <c r="BH1029" s="11">
        <f t="shared" si="164"/>
        <v>0</v>
      </c>
      <c r="BI1029" s="11">
        <f t="shared" si="165"/>
        <v>1016</v>
      </c>
      <c r="BT1029" s="74">
        <v>985</v>
      </c>
      <c r="BU1029" s="74" t="s">
        <v>1289</v>
      </c>
      <c r="BV1029" s="69" t="s">
        <v>2389</v>
      </c>
    </row>
    <row r="1030" spans="1:74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AP1030" s="68">
        <f t="shared" si="158"/>
        <v>0</v>
      </c>
      <c r="AQ1030" s="68">
        <v>1017</v>
      </c>
      <c r="AR1030" s="41" t="s">
        <v>1317</v>
      </c>
      <c r="AS1030" s="42">
        <v>8</v>
      </c>
      <c r="AT1030" s="43">
        <v>3.0000000000000001E-3</v>
      </c>
      <c r="AU1030" s="38">
        <f t="shared" si="156"/>
        <v>0</v>
      </c>
      <c r="AV1030" s="68">
        <f t="shared" si="159"/>
        <v>0</v>
      </c>
      <c r="AW1030" s="44">
        <f>SUM(AV$14:AV1030)</f>
        <v>0</v>
      </c>
      <c r="AX1030" s="11">
        <f t="shared" si="160"/>
        <v>0</v>
      </c>
      <c r="AY1030" s="11">
        <f t="shared" si="161"/>
        <v>1017</v>
      </c>
      <c r="AZ1030" s="11">
        <f t="shared" si="162"/>
        <v>0</v>
      </c>
      <c r="BA1030" s="11">
        <v>1017</v>
      </c>
      <c r="BB1030" s="54" t="s">
        <v>2305</v>
      </c>
      <c r="BC1030" s="54">
        <v>8</v>
      </c>
      <c r="BD1030" s="54">
        <v>3.0000000000000001E-3</v>
      </c>
      <c r="BE1030" s="38">
        <f t="shared" si="157"/>
        <v>0</v>
      </c>
      <c r="BF1030" s="68">
        <f t="shared" si="163"/>
        <v>0</v>
      </c>
      <c r="BG1030" s="44">
        <f>SUM(BF$14:BF1030)</f>
        <v>9</v>
      </c>
      <c r="BH1030" s="11">
        <f t="shared" si="164"/>
        <v>0</v>
      </c>
      <c r="BI1030" s="11">
        <f t="shared" si="165"/>
        <v>1017</v>
      </c>
      <c r="BT1030" s="74">
        <v>986</v>
      </c>
      <c r="BU1030" s="74" t="s">
        <v>1290</v>
      </c>
      <c r="BV1030" s="69" t="s">
        <v>2389</v>
      </c>
    </row>
    <row r="1031" spans="1:74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AP1031" s="68">
        <f t="shared" si="158"/>
        <v>0</v>
      </c>
      <c r="AQ1031" s="68">
        <v>1018</v>
      </c>
      <c r="AR1031" s="41" t="s">
        <v>726</v>
      </c>
      <c r="AS1031" s="42">
        <v>3</v>
      </c>
      <c r="AT1031" s="43">
        <v>8.0000000000000004E-4</v>
      </c>
      <c r="AU1031" s="38">
        <f t="shared" si="156"/>
        <v>0</v>
      </c>
      <c r="AV1031" s="68">
        <f t="shared" si="159"/>
        <v>0</v>
      </c>
      <c r="AW1031" s="44">
        <f>SUM(AV$14:AV1031)</f>
        <v>0</v>
      </c>
      <c r="AX1031" s="11">
        <f t="shared" si="160"/>
        <v>0</v>
      </c>
      <c r="AY1031" s="11">
        <f t="shared" si="161"/>
        <v>1018</v>
      </c>
      <c r="AZ1031" s="11">
        <f t="shared" si="162"/>
        <v>0</v>
      </c>
      <c r="BA1031" s="11">
        <v>1018</v>
      </c>
      <c r="BB1031" s="54" t="s">
        <v>1695</v>
      </c>
      <c r="BC1031" s="54">
        <v>3</v>
      </c>
      <c r="BD1031" s="54">
        <v>8.0000000000000004E-4</v>
      </c>
      <c r="BE1031" s="38">
        <f t="shared" si="157"/>
        <v>0</v>
      </c>
      <c r="BF1031" s="68">
        <f t="shared" si="163"/>
        <v>0</v>
      </c>
      <c r="BG1031" s="44">
        <f>SUM(BF$14:BF1031)</f>
        <v>9</v>
      </c>
      <c r="BH1031" s="11">
        <f t="shared" si="164"/>
        <v>0</v>
      </c>
      <c r="BI1031" s="11">
        <f t="shared" si="165"/>
        <v>1018</v>
      </c>
      <c r="BT1031" s="74">
        <v>987</v>
      </c>
      <c r="BU1031" s="74" t="s">
        <v>1291</v>
      </c>
      <c r="BV1031" s="69" t="s">
        <v>2389</v>
      </c>
    </row>
    <row r="1032" spans="1:74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AP1032" s="68">
        <f t="shared" si="158"/>
        <v>0</v>
      </c>
      <c r="AQ1032" s="68">
        <v>1019</v>
      </c>
      <c r="AR1032" s="41" t="s">
        <v>1318</v>
      </c>
      <c r="AS1032" s="42">
        <v>3</v>
      </c>
      <c r="AT1032" s="43">
        <v>8.0000000000000004E-4</v>
      </c>
      <c r="AU1032" s="38">
        <f t="shared" si="156"/>
        <v>0</v>
      </c>
      <c r="AV1032" s="68">
        <f t="shared" si="159"/>
        <v>0</v>
      </c>
      <c r="AW1032" s="44">
        <f>SUM(AV$14:AV1032)</f>
        <v>0</v>
      </c>
      <c r="AX1032" s="11">
        <f t="shared" si="160"/>
        <v>0</v>
      </c>
      <c r="AY1032" s="11">
        <f t="shared" si="161"/>
        <v>1019</v>
      </c>
      <c r="AZ1032" s="11">
        <f t="shared" si="162"/>
        <v>0</v>
      </c>
      <c r="BA1032" s="11">
        <v>1019</v>
      </c>
      <c r="BB1032" s="54" t="s">
        <v>2306</v>
      </c>
      <c r="BC1032" s="54">
        <v>3</v>
      </c>
      <c r="BD1032" s="54">
        <v>8.0000000000000004E-4</v>
      </c>
      <c r="BE1032" s="38">
        <f t="shared" si="157"/>
        <v>0</v>
      </c>
      <c r="BF1032" s="68">
        <f t="shared" si="163"/>
        <v>0</v>
      </c>
      <c r="BG1032" s="44">
        <f>SUM(BF$14:BF1032)</f>
        <v>9</v>
      </c>
      <c r="BH1032" s="11">
        <f t="shared" si="164"/>
        <v>0</v>
      </c>
      <c r="BI1032" s="11">
        <f t="shared" si="165"/>
        <v>1019</v>
      </c>
      <c r="BT1032" s="74">
        <v>988</v>
      </c>
      <c r="BU1032" s="74" t="s">
        <v>1292</v>
      </c>
      <c r="BV1032" s="69" t="s">
        <v>2389</v>
      </c>
    </row>
    <row r="1033" spans="1:74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AP1033" s="68">
        <f t="shared" si="158"/>
        <v>0</v>
      </c>
      <c r="AQ1033" s="68">
        <v>1020</v>
      </c>
      <c r="AR1033" s="41" t="s">
        <v>1319</v>
      </c>
      <c r="AS1033" s="42">
        <v>3</v>
      </c>
      <c r="AT1033" s="43">
        <v>8.0000000000000004E-4</v>
      </c>
      <c r="AU1033" s="38">
        <f t="shared" si="156"/>
        <v>0</v>
      </c>
      <c r="AV1033" s="68">
        <f t="shared" si="159"/>
        <v>0</v>
      </c>
      <c r="AW1033" s="44">
        <f>SUM(AV$14:AV1033)</f>
        <v>0</v>
      </c>
      <c r="AX1033" s="11">
        <f t="shared" si="160"/>
        <v>0</v>
      </c>
      <c r="AY1033" s="11">
        <f t="shared" si="161"/>
        <v>1020</v>
      </c>
      <c r="AZ1033" s="11">
        <f t="shared" si="162"/>
        <v>0</v>
      </c>
      <c r="BA1033" s="11">
        <v>1020</v>
      </c>
      <c r="BB1033" s="54" t="s">
        <v>2307</v>
      </c>
      <c r="BC1033" s="54">
        <v>3</v>
      </c>
      <c r="BD1033" s="54">
        <v>8.0000000000000004E-4</v>
      </c>
      <c r="BE1033" s="38">
        <f t="shared" si="157"/>
        <v>0</v>
      </c>
      <c r="BF1033" s="68">
        <f t="shared" si="163"/>
        <v>0</v>
      </c>
      <c r="BG1033" s="44">
        <f>SUM(BF$14:BF1033)</f>
        <v>9</v>
      </c>
      <c r="BH1033" s="11">
        <f t="shared" si="164"/>
        <v>0</v>
      </c>
      <c r="BI1033" s="11">
        <f t="shared" si="165"/>
        <v>1020</v>
      </c>
      <c r="BT1033" s="74">
        <v>989</v>
      </c>
      <c r="BU1033" s="74" t="s">
        <v>1293</v>
      </c>
      <c r="BV1033" s="69" t="s">
        <v>2389</v>
      </c>
    </row>
    <row r="1034" spans="1:74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AP1034" s="68">
        <f t="shared" si="158"/>
        <v>0</v>
      </c>
      <c r="AQ1034" s="68">
        <v>1021</v>
      </c>
      <c r="AR1034" s="41" t="s">
        <v>1320</v>
      </c>
      <c r="AS1034" s="42">
        <v>3</v>
      </c>
      <c r="AT1034" s="43">
        <v>8.0000000000000004E-4</v>
      </c>
      <c r="AU1034" s="38">
        <f t="shared" si="156"/>
        <v>0</v>
      </c>
      <c r="AV1034" s="68">
        <f t="shared" si="159"/>
        <v>0</v>
      </c>
      <c r="AW1034" s="44">
        <f>SUM(AV$14:AV1034)</f>
        <v>0</v>
      </c>
      <c r="AX1034" s="11">
        <f t="shared" si="160"/>
        <v>0</v>
      </c>
      <c r="AY1034" s="11">
        <f t="shared" si="161"/>
        <v>1021</v>
      </c>
      <c r="AZ1034" s="11">
        <f t="shared" si="162"/>
        <v>0</v>
      </c>
      <c r="BA1034" s="11">
        <v>1021</v>
      </c>
      <c r="BB1034" s="54" t="s">
        <v>2308</v>
      </c>
      <c r="BC1034" s="54">
        <v>3</v>
      </c>
      <c r="BD1034" s="54">
        <v>8.0000000000000004E-4</v>
      </c>
      <c r="BE1034" s="38">
        <f t="shared" si="157"/>
        <v>0</v>
      </c>
      <c r="BF1034" s="68">
        <f t="shared" si="163"/>
        <v>0</v>
      </c>
      <c r="BG1034" s="44">
        <f>SUM(BF$14:BF1034)</f>
        <v>9</v>
      </c>
      <c r="BH1034" s="11">
        <f t="shared" si="164"/>
        <v>0</v>
      </c>
      <c r="BI1034" s="11">
        <f t="shared" si="165"/>
        <v>1021</v>
      </c>
      <c r="BT1034" s="74">
        <v>990</v>
      </c>
      <c r="BU1034" s="74" t="s">
        <v>1294</v>
      </c>
      <c r="BV1034" s="69" t="s">
        <v>2389</v>
      </c>
    </row>
    <row r="1035" spans="1:74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AP1035" s="68">
        <f t="shared" si="158"/>
        <v>0</v>
      </c>
      <c r="AQ1035" s="68">
        <v>1022</v>
      </c>
      <c r="AR1035" s="41" t="s">
        <v>1321</v>
      </c>
      <c r="AS1035" s="42">
        <v>4</v>
      </c>
      <c r="AT1035" s="43">
        <v>1.1999999999999999E-3</v>
      </c>
      <c r="AU1035" s="38">
        <f t="shared" si="156"/>
        <v>0</v>
      </c>
      <c r="AV1035" s="68">
        <f t="shared" si="159"/>
        <v>0</v>
      </c>
      <c r="AW1035" s="44">
        <f>SUM(AV$14:AV1035)</f>
        <v>0</v>
      </c>
      <c r="AX1035" s="11">
        <f t="shared" si="160"/>
        <v>0</v>
      </c>
      <c r="AY1035" s="11">
        <f t="shared" si="161"/>
        <v>1022</v>
      </c>
      <c r="AZ1035" s="11">
        <f t="shared" si="162"/>
        <v>0</v>
      </c>
      <c r="BA1035" s="11">
        <v>1022</v>
      </c>
      <c r="BB1035" s="54" t="s">
        <v>2309</v>
      </c>
      <c r="BC1035" s="54">
        <v>4</v>
      </c>
      <c r="BD1035" s="54">
        <v>1.1999999999999999E-3</v>
      </c>
      <c r="BE1035" s="38">
        <f t="shared" si="157"/>
        <v>0</v>
      </c>
      <c r="BF1035" s="68">
        <f t="shared" si="163"/>
        <v>0</v>
      </c>
      <c r="BG1035" s="44">
        <f>SUM(BF$14:BF1035)</f>
        <v>9</v>
      </c>
      <c r="BH1035" s="11">
        <f t="shared" si="164"/>
        <v>0</v>
      </c>
      <c r="BI1035" s="11">
        <f t="shared" si="165"/>
        <v>1022</v>
      </c>
      <c r="BT1035" s="74">
        <v>991</v>
      </c>
      <c r="BU1035" s="74" t="s">
        <v>1295</v>
      </c>
      <c r="BV1035" s="69" t="s">
        <v>2389</v>
      </c>
    </row>
    <row r="1036" spans="1:74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AP1036" s="68">
        <f t="shared" si="158"/>
        <v>0</v>
      </c>
      <c r="AQ1036" s="68">
        <v>1023</v>
      </c>
      <c r="AR1036" s="41" t="s">
        <v>1322</v>
      </c>
      <c r="AS1036" s="42">
        <v>5</v>
      </c>
      <c r="AT1036" s="43">
        <v>1.6000000000000001E-3</v>
      </c>
      <c r="AU1036" s="38">
        <f t="shared" si="156"/>
        <v>0</v>
      </c>
      <c r="AV1036" s="68">
        <f t="shared" si="159"/>
        <v>0</v>
      </c>
      <c r="AW1036" s="44">
        <f>SUM(AV$14:AV1036)</f>
        <v>0</v>
      </c>
      <c r="AX1036" s="11">
        <f t="shared" si="160"/>
        <v>0</v>
      </c>
      <c r="AY1036" s="11">
        <f t="shared" si="161"/>
        <v>1023</v>
      </c>
      <c r="AZ1036" s="11">
        <f t="shared" si="162"/>
        <v>0</v>
      </c>
      <c r="BA1036" s="11">
        <v>1023</v>
      </c>
      <c r="BB1036" s="54" t="s">
        <v>2310</v>
      </c>
      <c r="BC1036" s="54">
        <v>5</v>
      </c>
      <c r="BD1036" s="54">
        <v>1.6000000000000001E-3</v>
      </c>
      <c r="BE1036" s="38">
        <f t="shared" si="157"/>
        <v>0</v>
      </c>
      <c r="BF1036" s="68">
        <f t="shared" si="163"/>
        <v>0</v>
      </c>
      <c r="BG1036" s="44">
        <f>SUM(BF$14:BF1036)</f>
        <v>9</v>
      </c>
      <c r="BH1036" s="11">
        <f t="shared" si="164"/>
        <v>0</v>
      </c>
      <c r="BI1036" s="11">
        <f t="shared" si="165"/>
        <v>1023</v>
      </c>
      <c r="BT1036" s="74">
        <v>992</v>
      </c>
      <c r="BU1036" s="74" t="s">
        <v>1296</v>
      </c>
      <c r="BV1036" s="69" t="s">
        <v>2389</v>
      </c>
    </row>
    <row r="1037" spans="1:74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AP1037" s="68">
        <f t="shared" si="158"/>
        <v>0</v>
      </c>
      <c r="AQ1037" s="68">
        <v>1024</v>
      </c>
      <c r="AR1037" s="41" t="s">
        <v>1323</v>
      </c>
      <c r="AS1037" s="42">
        <v>8</v>
      </c>
      <c r="AT1037" s="43">
        <v>3.0000000000000001E-3</v>
      </c>
      <c r="AU1037" s="38">
        <f t="shared" si="156"/>
        <v>0</v>
      </c>
      <c r="AV1037" s="68">
        <f t="shared" si="159"/>
        <v>0</v>
      </c>
      <c r="AW1037" s="44">
        <f>SUM(AV$14:AV1037)</f>
        <v>0</v>
      </c>
      <c r="AX1037" s="11">
        <f t="shared" si="160"/>
        <v>0</v>
      </c>
      <c r="AY1037" s="11">
        <f t="shared" si="161"/>
        <v>1024</v>
      </c>
      <c r="AZ1037" s="11">
        <f t="shared" si="162"/>
        <v>0</v>
      </c>
      <c r="BA1037" s="11">
        <v>1024</v>
      </c>
      <c r="BB1037" s="54" t="s">
        <v>2311</v>
      </c>
      <c r="BC1037" s="54">
        <v>8</v>
      </c>
      <c r="BD1037" s="54">
        <v>3.0000000000000001E-3</v>
      </c>
      <c r="BE1037" s="38">
        <f t="shared" si="157"/>
        <v>0</v>
      </c>
      <c r="BF1037" s="68">
        <f t="shared" si="163"/>
        <v>0</v>
      </c>
      <c r="BG1037" s="44">
        <f>SUM(BF$14:BF1037)</f>
        <v>9</v>
      </c>
      <c r="BH1037" s="11">
        <f t="shared" si="164"/>
        <v>0</v>
      </c>
      <c r="BI1037" s="11">
        <f t="shared" si="165"/>
        <v>1024</v>
      </c>
      <c r="BT1037" s="74">
        <v>993</v>
      </c>
      <c r="BU1037" s="74" t="s">
        <v>228</v>
      </c>
      <c r="BV1037" s="69" t="s">
        <v>2389</v>
      </c>
    </row>
    <row r="1038" spans="1:74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AP1038" s="68">
        <f t="shared" si="158"/>
        <v>0</v>
      </c>
      <c r="AQ1038" s="68">
        <v>1025</v>
      </c>
      <c r="AR1038" s="41" t="s">
        <v>1324</v>
      </c>
      <c r="AS1038" s="42">
        <v>5</v>
      </c>
      <c r="AT1038" s="43">
        <v>1.6000000000000001E-3</v>
      </c>
      <c r="AU1038" s="38">
        <f t="shared" ref="AU1038:AU1101" si="166">IFERROR(FIND(F$3,AR1038,1),0)</f>
        <v>0</v>
      </c>
      <c r="AV1038" s="68">
        <f t="shared" si="159"/>
        <v>0</v>
      </c>
      <c r="AW1038" s="44">
        <f>SUM(AV$14:AV1038)</f>
        <v>0</v>
      </c>
      <c r="AX1038" s="11">
        <f t="shared" si="160"/>
        <v>0</v>
      </c>
      <c r="AY1038" s="11">
        <f t="shared" si="161"/>
        <v>1025</v>
      </c>
      <c r="AZ1038" s="11">
        <f t="shared" si="162"/>
        <v>0</v>
      </c>
      <c r="BA1038" s="11">
        <v>1025</v>
      </c>
      <c r="BB1038" s="54" t="s">
        <v>2312</v>
      </c>
      <c r="BC1038" s="54">
        <v>5</v>
      </c>
      <c r="BD1038" s="54">
        <v>1.6000000000000001E-3</v>
      </c>
      <c r="BE1038" s="38">
        <f t="shared" ref="BE1038:BE1101" si="167">IFERROR(FIND(F$3,BB1038,1),0)</f>
        <v>0</v>
      </c>
      <c r="BF1038" s="68">
        <f t="shared" si="163"/>
        <v>0</v>
      </c>
      <c r="BG1038" s="44">
        <f>SUM(BF$14:BF1038)</f>
        <v>9</v>
      </c>
      <c r="BH1038" s="11">
        <f t="shared" si="164"/>
        <v>0</v>
      </c>
      <c r="BI1038" s="11">
        <f t="shared" si="165"/>
        <v>1025</v>
      </c>
      <c r="BT1038" s="74">
        <v>994</v>
      </c>
      <c r="BU1038" s="74" t="s">
        <v>1297</v>
      </c>
      <c r="BV1038" s="69" t="s">
        <v>2389</v>
      </c>
    </row>
    <row r="1039" spans="1:74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AP1039" s="68">
        <f t="shared" ref="AP1039:AP1102" si="168">AX1039</f>
        <v>0</v>
      </c>
      <c r="AQ1039" s="68">
        <v>1026</v>
      </c>
      <c r="AR1039" s="41" t="s">
        <v>663</v>
      </c>
      <c r="AS1039" s="42">
        <v>4</v>
      </c>
      <c r="AT1039" s="43">
        <v>1.1999999999999999E-3</v>
      </c>
      <c r="AU1039" s="38">
        <f t="shared" si="166"/>
        <v>0</v>
      </c>
      <c r="AV1039" s="68">
        <f t="shared" ref="AV1039:AV1102" si="169">IF(AU1039=0,0,1)</f>
        <v>0</v>
      </c>
      <c r="AW1039" s="44">
        <f>SUM(AV$14:AV1039)</f>
        <v>0</v>
      </c>
      <c r="AX1039" s="11">
        <f t="shared" ref="AX1039:AX1102" si="170">IF(AV1039=1,AW1039,0)</f>
        <v>0</v>
      </c>
      <c r="AY1039" s="11">
        <f t="shared" ref="AY1039:AY1102" si="171">AQ1039</f>
        <v>1026</v>
      </c>
      <c r="AZ1039" s="11">
        <f t="shared" ref="AZ1039:AZ1102" si="172">BH1039</f>
        <v>0</v>
      </c>
      <c r="BA1039" s="11">
        <v>1026</v>
      </c>
      <c r="BB1039" s="54" t="s">
        <v>1626</v>
      </c>
      <c r="BC1039" s="54">
        <v>4</v>
      </c>
      <c r="BD1039" s="54">
        <v>1.1999999999999999E-3</v>
      </c>
      <c r="BE1039" s="38">
        <f t="shared" si="167"/>
        <v>0</v>
      </c>
      <c r="BF1039" s="68">
        <f t="shared" si="163"/>
        <v>0</v>
      </c>
      <c r="BG1039" s="44">
        <f>SUM(BF$14:BF1039)</f>
        <v>9</v>
      </c>
      <c r="BH1039" s="11">
        <f t="shared" si="164"/>
        <v>0</v>
      </c>
      <c r="BI1039" s="11">
        <f t="shared" si="165"/>
        <v>1026</v>
      </c>
      <c r="BT1039" s="74">
        <v>995</v>
      </c>
      <c r="BU1039" s="74" t="s">
        <v>1298</v>
      </c>
      <c r="BV1039" s="69" t="s">
        <v>2389</v>
      </c>
    </row>
    <row r="1040" spans="1:74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AP1040" s="68">
        <f t="shared" si="168"/>
        <v>0</v>
      </c>
      <c r="AQ1040" s="68">
        <v>1027</v>
      </c>
      <c r="AR1040" s="41" t="s">
        <v>1325</v>
      </c>
      <c r="AS1040" s="42">
        <v>4</v>
      </c>
      <c r="AT1040" s="43">
        <v>1.1999999999999999E-3</v>
      </c>
      <c r="AU1040" s="38">
        <f t="shared" si="166"/>
        <v>0</v>
      </c>
      <c r="AV1040" s="68">
        <f t="shared" si="169"/>
        <v>0</v>
      </c>
      <c r="AW1040" s="44">
        <f>SUM(AV$14:AV1040)</f>
        <v>0</v>
      </c>
      <c r="AX1040" s="11">
        <f t="shared" si="170"/>
        <v>0</v>
      </c>
      <c r="AY1040" s="11">
        <f t="shared" si="171"/>
        <v>1027</v>
      </c>
      <c r="AZ1040" s="11">
        <f t="shared" si="172"/>
        <v>0</v>
      </c>
      <c r="BA1040" s="11">
        <v>1027</v>
      </c>
      <c r="BB1040" s="54" t="s">
        <v>2313</v>
      </c>
      <c r="BC1040" s="54">
        <v>4</v>
      </c>
      <c r="BD1040" s="54">
        <v>1.1999999999999999E-3</v>
      </c>
      <c r="BE1040" s="38">
        <f t="shared" si="167"/>
        <v>0</v>
      </c>
      <c r="BF1040" s="68">
        <f t="shared" ref="BF1040:BF1103" si="173">IF(BE1040=0,0,1)</f>
        <v>0</v>
      </c>
      <c r="BG1040" s="44">
        <f>SUM(BF$14:BF1040)</f>
        <v>9</v>
      </c>
      <c r="BH1040" s="11">
        <f t="shared" ref="BH1040:BH1103" si="174">IF(BF1040=1,BG1040,0)</f>
        <v>0</v>
      </c>
      <c r="BI1040" s="11">
        <f t="shared" ref="BI1040:BI1103" si="175">BA1040</f>
        <v>1027</v>
      </c>
      <c r="BT1040" s="74">
        <v>996</v>
      </c>
      <c r="BU1040" s="74" t="s">
        <v>1299</v>
      </c>
      <c r="BV1040" s="69" t="s">
        <v>2389</v>
      </c>
    </row>
    <row r="1041" spans="1:74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AP1041" s="68">
        <f t="shared" si="168"/>
        <v>0</v>
      </c>
      <c r="AQ1041" s="68">
        <v>1028</v>
      </c>
      <c r="AR1041" s="41" t="s">
        <v>1326</v>
      </c>
      <c r="AS1041" s="42">
        <v>2</v>
      </c>
      <c r="AT1041" s="43">
        <v>5.0000000000000001E-4</v>
      </c>
      <c r="AU1041" s="38">
        <f t="shared" si="166"/>
        <v>0</v>
      </c>
      <c r="AV1041" s="68">
        <f t="shared" si="169"/>
        <v>0</v>
      </c>
      <c r="AW1041" s="44">
        <f>SUM(AV$14:AV1041)</f>
        <v>0</v>
      </c>
      <c r="AX1041" s="11">
        <f t="shared" si="170"/>
        <v>0</v>
      </c>
      <c r="AY1041" s="11">
        <f t="shared" si="171"/>
        <v>1028</v>
      </c>
      <c r="AZ1041" s="11">
        <f t="shared" si="172"/>
        <v>0</v>
      </c>
      <c r="BA1041" s="11">
        <v>1028</v>
      </c>
      <c r="BB1041" s="54" t="s">
        <v>2314</v>
      </c>
      <c r="BC1041" s="54">
        <v>2</v>
      </c>
      <c r="BD1041" s="54">
        <v>5.0000000000000001E-4</v>
      </c>
      <c r="BE1041" s="38">
        <f t="shared" si="167"/>
        <v>0</v>
      </c>
      <c r="BF1041" s="68">
        <f t="shared" si="173"/>
        <v>0</v>
      </c>
      <c r="BG1041" s="44">
        <f>SUM(BF$14:BF1041)</f>
        <v>9</v>
      </c>
      <c r="BH1041" s="11">
        <f t="shared" si="174"/>
        <v>0</v>
      </c>
      <c r="BI1041" s="11">
        <f t="shared" si="175"/>
        <v>1028</v>
      </c>
      <c r="BT1041" s="74">
        <v>997</v>
      </c>
      <c r="BU1041" s="74" t="s">
        <v>1300</v>
      </c>
      <c r="BV1041" s="69" t="s">
        <v>2389</v>
      </c>
    </row>
    <row r="1042" spans="1:74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AP1042" s="68">
        <f t="shared" si="168"/>
        <v>0</v>
      </c>
      <c r="AQ1042" s="68">
        <v>1029</v>
      </c>
      <c r="AR1042" s="41" t="s">
        <v>1327</v>
      </c>
      <c r="AS1042" s="42">
        <v>3</v>
      </c>
      <c r="AT1042" s="43">
        <v>8.0000000000000004E-4</v>
      </c>
      <c r="AU1042" s="38">
        <f t="shared" si="166"/>
        <v>0</v>
      </c>
      <c r="AV1042" s="68">
        <f t="shared" si="169"/>
        <v>0</v>
      </c>
      <c r="AW1042" s="44">
        <f>SUM(AV$14:AV1042)</f>
        <v>0</v>
      </c>
      <c r="AX1042" s="11">
        <f t="shared" si="170"/>
        <v>0</v>
      </c>
      <c r="AY1042" s="11">
        <f t="shared" si="171"/>
        <v>1029</v>
      </c>
      <c r="AZ1042" s="11">
        <f t="shared" si="172"/>
        <v>0</v>
      </c>
      <c r="BA1042" s="11">
        <v>1029</v>
      </c>
      <c r="BB1042" s="54" t="s">
        <v>2315</v>
      </c>
      <c r="BC1042" s="54">
        <v>3</v>
      </c>
      <c r="BD1042" s="54">
        <v>8.0000000000000004E-4</v>
      </c>
      <c r="BE1042" s="38">
        <f t="shared" si="167"/>
        <v>0</v>
      </c>
      <c r="BF1042" s="68">
        <f t="shared" si="173"/>
        <v>0</v>
      </c>
      <c r="BG1042" s="44">
        <f>SUM(BF$14:BF1042)</f>
        <v>9</v>
      </c>
      <c r="BH1042" s="11">
        <f t="shared" si="174"/>
        <v>0</v>
      </c>
      <c r="BI1042" s="11">
        <f t="shared" si="175"/>
        <v>1029</v>
      </c>
      <c r="BT1042" s="74">
        <v>998</v>
      </c>
      <c r="BU1042" s="74" t="s">
        <v>1301</v>
      </c>
      <c r="BV1042" s="69" t="s">
        <v>2389</v>
      </c>
    </row>
    <row r="1043" spans="1:74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AP1043" s="68">
        <f t="shared" si="168"/>
        <v>0</v>
      </c>
      <c r="AQ1043" s="68">
        <v>1030</v>
      </c>
      <c r="AR1043" s="41" t="s">
        <v>317</v>
      </c>
      <c r="AS1043" s="42">
        <v>7</v>
      </c>
      <c r="AT1043" s="43">
        <v>2.5000000000000001E-3</v>
      </c>
      <c r="AU1043" s="38">
        <f t="shared" si="166"/>
        <v>0</v>
      </c>
      <c r="AV1043" s="68">
        <f t="shared" si="169"/>
        <v>0</v>
      </c>
      <c r="AW1043" s="44">
        <f>SUM(AV$14:AV1043)</f>
        <v>0</v>
      </c>
      <c r="AX1043" s="11">
        <f t="shared" si="170"/>
        <v>0</v>
      </c>
      <c r="AY1043" s="11">
        <f t="shared" si="171"/>
        <v>1030</v>
      </c>
      <c r="AZ1043" s="11">
        <f t="shared" si="172"/>
        <v>0</v>
      </c>
      <c r="BA1043" s="11">
        <v>1030</v>
      </c>
      <c r="BB1043" s="54" t="s">
        <v>2316</v>
      </c>
      <c r="BC1043" s="54">
        <v>7</v>
      </c>
      <c r="BD1043" s="54">
        <v>2.5000000000000001E-3</v>
      </c>
      <c r="BE1043" s="38">
        <f t="shared" si="167"/>
        <v>0</v>
      </c>
      <c r="BF1043" s="68">
        <f t="shared" si="173"/>
        <v>0</v>
      </c>
      <c r="BG1043" s="44">
        <f>SUM(BF$14:BF1043)</f>
        <v>9</v>
      </c>
      <c r="BH1043" s="11">
        <f t="shared" si="174"/>
        <v>0</v>
      </c>
      <c r="BI1043" s="11">
        <f t="shared" si="175"/>
        <v>1030</v>
      </c>
      <c r="BT1043" s="74">
        <v>999</v>
      </c>
      <c r="BU1043" s="74" t="s">
        <v>1302</v>
      </c>
      <c r="BV1043" s="69" t="s">
        <v>2389</v>
      </c>
    </row>
    <row r="1044" spans="1:74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AP1044" s="68">
        <f t="shared" si="168"/>
        <v>0</v>
      </c>
      <c r="AQ1044" s="68">
        <v>1031</v>
      </c>
      <c r="AR1044" s="41" t="s">
        <v>1328</v>
      </c>
      <c r="AS1044" s="42">
        <v>5</v>
      </c>
      <c r="AT1044" s="43">
        <v>1.6000000000000001E-3</v>
      </c>
      <c r="AU1044" s="38">
        <f t="shared" si="166"/>
        <v>0</v>
      </c>
      <c r="AV1044" s="68">
        <f t="shared" si="169"/>
        <v>0</v>
      </c>
      <c r="AW1044" s="44">
        <f>SUM(AV$14:AV1044)</f>
        <v>0</v>
      </c>
      <c r="AX1044" s="11">
        <f t="shared" si="170"/>
        <v>0</v>
      </c>
      <c r="AY1044" s="11">
        <f t="shared" si="171"/>
        <v>1031</v>
      </c>
      <c r="AZ1044" s="11">
        <f t="shared" si="172"/>
        <v>0</v>
      </c>
      <c r="BA1044" s="11">
        <v>1031</v>
      </c>
      <c r="BB1044" s="54" t="s">
        <v>2317</v>
      </c>
      <c r="BC1044" s="54">
        <v>5</v>
      </c>
      <c r="BD1044" s="54">
        <v>1.6000000000000001E-3</v>
      </c>
      <c r="BE1044" s="38">
        <f t="shared" si="167"/>
        <v>0</v>
      </c>
      <c r="BF1044" s="68">
        <f t="shared" si="173"/>
        <v>0</v>
      </c>
      <c r="BG1044" s="44">
        <f>SUM(BF$14:BF1044)</f>
        <v>9</v>
      </c>
      <c r="BH1044" s="11">
        <f t="shared" si="174"/>
        <v>0</v>
      </c>
      <c r="BI1044" s="11">
        <f t="shared" si="175"/>
        <v>1031</v>
      </c>
      <c r="BT1044" s="74">
        <v>1000</v>
      </c>
      <c r="BU1044" s="74" t="s">
        <v>1303</v>
      </c>
      <c r="BV1044" s="69" t="s">
        <v>2389</v>
      </c>
    </row>
    <row r="1045" spans="1:74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AP1045" s="68">
        <f t="shared" si="168"/>
        <v>0</v>
      </c>
      <c r="AQ1045" s="68">
        <v>1032</v>
      </c>
      <c r="AR1045" s="41" t="s">
        <v>318</v>
      </c>
      <c r="AS1045" s="42">
        <v>8</v>
      </c>
      <c r="AT1045" s="43">
        <v>3.0000000000000001E-3</v>
      </c>
      <c r="AU1045" s="38">
        <f t="shared" si="166"/>
        <v>0</v>
      </c>
      <c r="AV1045" s="68">
        <f t="shared" si="169"/>
        <v>0</v>
      </c>
      <c r="AW1045" s="44">
        <f>SUM(AV$14:AV1045)</f>
        <v>0</v>
      </c>
      <c r="AX1045" s="11">
        <f t="shared" si="170"/>
        <v>0</v>
      </c>
      <c r="AY1045" s="11">
        <f t="shared" si="171"/>
        <v>1032</v>
      </c>
      <c r="AZ1045" s="11">
        <f t="shared" si="172"/>
        <v>0</v>
      </c>
      <c r="BA1045" s="11">
        <v>1032</v>
      </c>
      <c r="BB1045" s="54" t="s">
        <v>2318</v>
      </c>
      <c r="BC1045" s="54">
        <v>8</v>
      </c>
      <c r="BD1045" s="54">
        <v>3.0000000000000001E-3</v>
      </c>
      <c r="BE1045" s="38">
        <f t="shared" si="167"/>
        <v>0</v>
      </c>
      <c r="BF1045" s="68">
        <f t="shared" si="173"/>
        <v>0</v>
      </c>
      <c r="BG1045" s="44">
        <f>SUM(BF$14:BF1045)</f>
        <v>9</v>
      </c>
      <c r="BH1045" s="11">
        <f t="shared" si="174"/>
        <v>0</v>
      </c>
      <c r="BI1045" s="11">
        <f t="shared" si="175"/>
        <v>1032</v>
      </c>
      <c r="BT1045" s="74">
        <v>1001</v>
      </c>
      <c r="BU1045" s="74" t="s">
        <v>1304</v>
      </c>
      <c r="BV1045" s="69" t="s">
        <v>2389</v>
      </c>
    </row>
    <row r="1046" spans="1:74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AP1046" s="68">
        <f t="shared" si="168"/>
        <v>0</v>
      </c>
      <c r="AQ1046" s="68">
        <v>1033</v>
      </c>
      <c r="AR1046" s="41" t="s">
        <v>1329</v>
      </c>
      <c r="AS1046" s="42">
        <v>4</v>
      </c>
      <c r="AT1046" s="43">
        <v>1.1999999999999999E-3</v>
      </c>
      <c r="AU1046" s="38">
        <f t="shared" si="166"/>
        <v>0</v>
      </c>
      <c r="AV1046" s="68">
        <f t="shared" si="169"/>
        <v>0</v>
      </c>
      <c r="AW1046" s="44">
        <f>SUM(AV$14:AV1046)</f>
        <v>0</v>
      </c>
      <c r="AX1046" s="11">
        <f t="shared" si="170"/>
        <v>0</v>
      </c>
      <c r="AY1046" s="11">
        <f t="shared" si="171"/>
        <v>1033</v>
      </c>
      <c r="AZ1046" s="11">
        <f t="shared" si="172"/>
        <v>0</v>
      </c>
      <c r="BA1046" s="11">
        <v>1033</v>
      </c>
      <c r="BB1046" s="54" t="s">
        <v>2319</v>
      </c>
      <c r="BC1046" s="54">
        <v>4</v>
      </c>
      <c r="BD1046" s="54">
        <v>1.1999999999999999E-3</v>
      </c>
      <c r="BE1046" s="38">
        <f t="shared" si="167"/>
        <v>0</v>
      </c>
      <c r="BF1046" s="68">
        <f t="shared" si="173"/>
        <v>0</v>
      </c>
      <c r="BG1046" s="44">
        <f>SUM(BF$14:BF1046)</f>
        <v>9</v>
      </c>
      <c r="BH1046" s="11">
        <f t="shared" si="174"/>
        <v>0</v>
      </c>
      <c r="BI1046" s="11">
        <f t="shared" si="175"/>
        <v>1033</v>
      </c>
      <c r="BT1046" s="74">
        <v>1002</v>
      </c>
      <c r="BU1046" s="74" t="s">
        <v>1305</v>
      </c>
      <c r="BV1046" s="69" t="s">
        <v>2389</v>
      </c>
    </row>
    <row r="1047" spans="1:74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AP1047" s="68">
        <f t="shared" si="168"/>
        <v>0</v>
      </c>
      <c r="AQ1047" s="68">
        <v>1034</v>
      </c>
      <c r="AR1047" s="41" t="s">
        <v>750</v>
      </c>
      <c r="AS1047" s="42">
        <v>6</v>
      </c>
      <c r="AT1047" s="43">
        <v>2E-3</v>
      </c>
      <c r="AU1047" s="38">
        <f t="shared" si="166"/>
        <v>0</v>
      </c>
      <c r="AV1047" s="68">
        <f t="shared" si="169"/>
        <v>0</v>
      </c>
      <c r="AW1047" s="44">
        <f>SUM(AV$14:AV1047)</f>
        <v>0</v>
      </c>
      <c r="AX1047" s="11">
        <f t="shared" si="170"/>
        <v>0</v>
      </c>
      <c r="AY1047" s="11">
        <f t="shared" si="171"/>
        <v>1034</v>
      </c>
      <c r="AZ1047" s="11">
        <f t="shared" si="172"/>
        <v>0</v>
      </c>
      <c r="BA1047" s="11">
        <v>1034</v>
      </c>
      <c r="BB1047" s="54" t="s">
        <v>1720</v>
      </c>
      <c r="BC1047" s="54">
        <v>6</v>
      </c>
      <c r="BD1047" s="54">
        <v>2E-3</v>
      </c>
      <c r="BE1047" s="38">
        <f t="shared" si="167"/>
        <v>0</v>
      </c>
      <c r="BF1047" s="68">
        <f t="shared" si="173"/>
        <v>0</v>
      </c>
      <c r="BG1047" s="44">
        <f>SUM(BF$14:BF1047)</f>
        <v>9</v>
      </c>
      <c r="BH1047" s="11">
        <f t="shared" si="174"/>
        <v>0</v>
      </c>
      <c r="BI1047" s="11">
        <f t="shared" si="175"/>
        <v>1034</v>
      </c>
      <c r="BT1047" s="74">
        <v>1003</v>
      </c>
      <c r="BU1047" s="74" t="s">
        <v>1306</v>
      </c>
      <c r="BV1047" s="69" t="s">
        <v>2389</v>
      </c>
    </row>
    <row r="1048" spans="1:74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AP1048" s="68">
        <f t="shared" si="168"/>
        <v>0</v>
      </c>
      <c r="AQ1048" s="68">
        <v>1035</v>
      </c>
      <c r="AR1048" s="41" t="s">
        <v>613</v>
      </c>
      <c r="AS1048" s="42">
        <v>3</v>
      </c>
      <c r="AT1048" s="43">
        <v>8.0000000000000004E-4</v>
      </c>
      <c r="AU1048" s="38">
        <f t="shared" si="166"/>
        <v>0</v>
      </c>
      <c r="AV1048" s="68">
        <f t="shared" si="169"/>
        <v>0</v>
      </c>
      <c r="AW1048" s="44">
        <f>SUM(AV$14:AV1048)</f>
        <v>0</v>
      </c>
      <c r="AX1048" s="11">
        <f t="shared" si="170"/>
        <v>0</v>
      </c>
      <c r="AY1048" s="11">
        <f t="shared" si="171"/>
        <v>1035</v>
      </c>
      <c r="AZ1048" s="11">
        <f t="shared" si="172"/>
        <v>0</v>
      </c>
      <c r="BA1048" s="11">
        <v>1035</v>
      </c>
      <c r="BB1048" s="54" t="s">
        <v>1594</v>
      </c>
      <c r="BC1048" s="54">
        <v>3</v>
      </c>
      <c r="BD1048" s="54">
        <v>8.0000000000000004E-4</v>
      </c>
      <c r="BE1048" s="38">
        <f t="shared" si="167"/>
        <v>0</v>
      </c>
      <c r="BF1048" s="68">
        <f t="shared" si="173"/>
        <v>0</v>
      </c>
      <c r="BG1048" s="44">
        <f>SUM(BF$14:BF1048)</f>
        <v>9</v>
      </c>
      <c r="BH1048" s="11">
        <f t="shared" si="174"/>
        <v>0</v>
      </c>
      <c r="BI1048" s="11">
        <f t="shared" si="175"/>
        <v>1035</v>
      </c>
      <c r="BT1048" s="74">
        <v>1004</v>
      </c>
      <c r="BU1048" s="74" t="s">
        <v>427</v>
      </c>
      <c r="BV1048" s="69" t="s">
        <v>2389</v>
      </c>
    </row>
    <row r="1049" spans="1:74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AP1049" s="68">
        <f t="shared" si="168"/>
        <v>0</v>
      </c>
      <c r="AQ1049" s="68">
        <v>1036</v>
      </c>
      <c r="AR1049" s="41" t="s">
        <v>1330</v>
      </c>
      <c r="AS1049" s="42">
        <v>6</v>
      </c>
      <c r="AT1049" s="43">
        <v>2E-3</v>
      </c>
      <c r="AU1049" s="38">
        <f t="shared" si="166"/>
        <v>0</v>
      </c>
      <c r="AV1049" s="68">
        <f t="shared" si="169"/>
        <v>0</v>
      </c>
      <c r="AW1049" s="44">
        <f>SUM(AV$14:AV1049)</f>
        <v>0</v>
      </c>
      <c r="AX1049" s="11">
        <f t="shared" si="170"/>
        <v>0</v>
      </c>
      <c r="AY1049" s="11">
        <f t="shared" si="171"/>
        <v>1036</v>
      </c>
      <c r="AZ1049" s="11">
        <f t="shared" si="172"/>
        <v>0</v>
      </c>
      <c r="BA1049" s="11">
        <v>1036</v>
      </c>
      <c r="BB1049" s="54" t="s">
        <v>2320</v>
      </c>
      <c r="BC1049" s="54">
        <v>6</v>
      </c>
      <c r="BD1049" s="54">
        <v>2E-3</v>
      </c>
      <c r="BE1049" s="38">
        <f t="shared" si="167"/>
        <v>0</v>
      </c>
      <c r="BF1049" s="68">
        <f t="shared" si="173"/>
        <v>0</v>
      </c>
      <c r="BG1049" s="44">
        <f>SUM(BF$14:BF1049)</f>
        <v>9</v>
      </c>
      <c r="BH1049" s="11">
        <f t="shared" si="174"/>
        <v>0</v>
      </c>
      <c r="BI1049" s="11">
        <f t="shared" si="175"/>
        <v>1036</v>
      </c>
      <c r="BT1049" s="74">
        <v>1005</v>
      </c>
      <c r="BU1049" s="74" t="s">
        <v>1307</v>
      </c>
      <c r="BV1049" s="69" t="s">
        <v>2389</v>
      </c>
    </row>
    <row r="1050" spans="1:74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AP1050" s="68">
        <f t="shared" si="168"/>
        <v>0</v>
      </c>
      <c r="AQ1050" s="68">
        <v>1037</v>
      </c>
      <c r="AR1050" s="41" t="s">
        <v>230</v>
      </c>
      <c r="AS1050" s="42">
        <v>2</v>
      </c>
      <c r="AT1050" s="43">
        <v>5.0000000000000001E-4</v>
      </c>
      <c r="AU1050" s="38">
        <f t="shared" si="166"/>
        <v>0</v>
      </c>
      <c r="AV1050" s="68">
        <f t="shared" si="169"/>
        <v>0</v>
      </c>
      <c r="AW1050" s="44">
        <f>SUM(AV$14:AV1050)</f>
        <v>0</v>
      </c>
      <c r="AX1050" s="11">
        <f t="shared" si="170"/>
        <v>0</v>
      </c>
      <c r="AY1050" s="11">
        <f t="shared" si="171"/>
        <v>1037</v>
      </c>
      <c r="AZ1050" s="11">
        <f t="shared" si="172"/>
        <v>0</v>
      </c>
      <c r="BA1050" s="11">
        <v>1037</v>
      </c>
      <c r="BB1050" s="54" t="s">
        <v>230</v>
      </c>
      <c r="BC1050" s="54">
        <v>2</v>
      </c>
      <c r="BD1050" s="54">
        <v>5.0000000000000001E-4</v>
      </c>
      <c r="BE1050" s="38">
        <f t="shared" si="167"/>
        <v>0</v>
      </c>
      <c r="BF1050" s="68">
        <f t="shared" si="173"/>
        <v>0</v>
      </c>
      <c r="BG1050" s="44">
        <f>SUM(BF$14:BF1050)</f>
        <v>9</v>
      </c>
      <c r="BH1050" s="11">
        <f t="shared" si="174"/>
        <v>0</v>
      </c>
      <c r="BI1050" s="11">
        <f t="shared" si="175"/>
        <v>1037</v>
      </c>
      <c r="BT1050" s="74">
        <v>1006</v>
      </c>
      <c r="BU1050" s="74" t="s">
        <v>1308</v>
      </c>
      <c r="BV1050" s="69" t="s">
        <v>2389</v>
      </c>
    </row>
    <row r="1051" spans="1:74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AP1051" s="68">
        <f t="shared" si="168"/>
        <v>0</v>
      </c>
      <c r="AQ1051" s="68">
        <v>1038</v>
      </c>
      <c r="AR1051" s="41" t="s">
        <v>1331</v>
      </c>
      <c r="AS1051" s="42">
        <v>7</v>
      </c>
      <c r="AT1051" s="43">
        <v>2.5000000000000001E-3</v>
      </c>
      <c r="AU1051" s="38">
        <f t="shared" si="166"/>
        <v>0</v>
      </c>
      <c r="AV1051" s="68">
        <f t="shared" si="169"/>
        <v>0</v>
      </c>
      <c r="AW1051" s="44">
        <f>SUM(AV$14:AV1051)</f>
        <v>0</v>
      </c>
      <c r="AX1051" s="11">
        <f t="shared" si="170"/>
        <v>0</v>
      </c>
      <c r="AY1051" s="11">
        <f t="shared" si="171"/>
        <v>1038</v>
      </c>
      <c r="AZ1051" s="11">
        <f t="shared" si="172"/>
        <v>0</v>
      </c>
      <c r="BA1051" s="11">
        <v>1038</v>
      </c>
      <c r="BB1051" s="54" t="s">
        <v>2321</v>
      </c>
      <c r="BC1051" s="54">
        <v>7</v>
      </c>
      <c r="BD1051" s="54">
        <v>2.5000000000000001E-3</v>
      </c>
      <c r="BE1051" s="38">
        <f t="shared" si="167"/>
        <v>0</v>
      </c>
      <c r="BF1051" s="68">
        <f t="shared" si="173"/>
        <v>0</v>
      </c>
      <c r="BG1051" s="44">
        <f>SUM(BF$14:BF1051)</f>
        <v>9</v>
      </c>
      <c r="BH1051" s="11">
        <f t="shared" si="174"/>
        <v>0</v>
      </c>
      <c r="BI1051" s="11">
        <f t="shared" si="175"/>
        <v>1038</v>
      </c>
      <c r="BT1051" s="74">
        <v>1007</v>
      </c>
      <c r="BU1051" s="74" t="s">
        <v>1309</v>
      </c>
      <c r="BV1051" s="69" t="s">
        <v>2389</v>
      </c>
    </row>
    <row r="1052" spans="1:74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AP1052" s="68">
        <f t="shared" si="168"/>
        <v>0</v>
      </c>
      <c r="AQ1052" s="68">
        <v>1039</v>
      </c>
      <c r="AR1052" s="41" t="s">
        <v>1332</v>
      </c>
      <c r="AS1052" s="42">
        <v>4</v>
      </c>
      <c r="AT1052" s="43">
        <v>1.1999999999999999E-3</v>
      </c>
      <c r="AU1052" s="38">
        <f t="shared" si="166"/>
        <v>0</v>
      </c>
      <c r="AV1052" s="68">
        <f t="shared" si="169"/>
        <v>0</v>
      </c>
      <c r="AW1052" s="44">
        <f>SUM(AV$14:AV1052)</f>
        <v>0</v>
      </c>
      <c r="AX1052" s="11">
        <f t="shared" si="170"/>
        <v>0</v>
      </c>
      <c r="AY1052" s="11">
        <f t="shared" si="171"/>
        <v>1039</v>
      </c>
      <c r="AZ1052" s="11">
        <f t="shared" si="172"/>
        <v>0</v>
      </c>
      <c r="BA1052" s="11">
        <v>1039</v>
      </c>
      <c r="BB1052" s="54" t="s">
        <v>2322</v>
      </c>
      <c r="BC1052" s="54">
        <v>4</v>
      </c>
      <c r="BD1052" s="54">
        <v>1.1999999999999999E-3</v>
      </c>
      <c r="BE1052" s="38">
        <f t="shared" si="167"/>
        <v>0</v>
      </c>
      <c r="BF1052" s="68">
        <f t="shared" si="173"/>
        <v>0</v>
      </c>
      <c r="BG1052" s="44">
        <f>SUM(BF$14:BF1052)</f>
        <v>9</v>
      </c>
      <c r="BH1052" s="11">
        <f t="shared" si="174"/>
        <v>0</v>
      </c>
      <c r="BI1052" s="11">
        <f t="shared" si="175"/>
        <v>1039</v>
      </c>
      <c r="BT1052" s="74">
        <v>1008</v>
      </c>
      <c r="BU1052" s="74" t="s">
        <v>229</v>
      </c>
      <c r="BV1052" s="69" t="s">
        <v>2389</v>
      </c>
    </row>
    <row r="1053" spans="1:74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AP1053" s="68">
        <f t="shared" si="168"/>
        <v>0</v>
      </c>
      <c r="AQ1053" s="68">
        <v>1040</v>
      </c>
      <c r="AR1053" s="41" t="s">
        <v>753</v>
      </c>
      <c r="AS1053" s="42">
        <v>4</v>
      </c>
      <c r="AT1053" s="43">
        <v>1.1999999999999999E-3</v>
      </c>
      <c r="AU1053" s="38">
        <f t="shared" si="166"/>
        <v>0</v>
      </c>
      <c r="AV1053" s="68">
        <f t="shared" si="169"/>
        <v>0</v>
      </c>
      <c r="AW1053" s="44">
        <f>SUM(AV$14:AV1053)</f>
        <v>0</v>
      </c>
      <c r="AX1053" s="11">
        <f t="shared" si="170"/>
        <v>0</v>
      </c>
      <c r="AY1053" s="11">
        <f t="shared" si="171"/>
        <v>1040</v>
      </c>
      <c r="AZ1053" s="11">
        <f t="shared" si="172"/>
        <v>0</v>
      </c>
      <c r="BA1053" s="11">
        <v>1040</v>
      </c>
      <c r="BB1053" s="54" t="s">
        <v>1723</v>
      </c>
      <c r="BC1053" s="54">
        <v>4</v>
      </c>
      <c r="BD1053" s="54">
        <v>1.1999999999999999E-3</v>
      </c>
      <c r="BE1053" s="38">
        <f t="shared" si="167"/>
        <v>0</v>
      </c>
      <c r="BF1053" s="68">
        <f t="shared" si="173"/>
        <v>0</v>
      </c>
      <c r="BG1053" s="44">
        <f>SUM(BF$14:BF1053)</f>
        <v>9</v>
      </c>
      <c r="BH1053" s="11">
        <f t="shared" si="174"/>
        <v>0</v>
      </c>
      <c r="BI1053" s="11">
        <f t="shared" si="175"/>
        <v>1040</v>
      </c>
      <c r="BT1053" s="74">
        <v>1009</v>
      </c>
      <c r="BU1053" s="74" t="s">
        <v>1310</v>
      </c>
      <c r="BV1053" s="69" t="s">
        <v>2389</v>
      </c>
    </row>
    <row r="1054" spans="1:74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AP1054" s="68">
        <f t="shared" si="168"/>
        <v>0</v>
      </c>
      <c r="AQ1054" s="68">
        <v>1041</v>
      </c>
      <c r="AR1054" s="41" t="s">
        <v>1333</v>
      </c>
      <c r="AS1054" s="42">
        <v>5</v>
      </c>
      <c r="AT1054" s="43">
        <v>1.6000000000000001E-3</v>
      </c>
      <c r="AU1054" s="38">
        <f t="shared" si="166"/>
        <v>0</v>
      </c>
      <c r="AV1054" s="68">
        <f t="shared" si="169"/>
        <v>0</v>
      </c>
      <c r="AW1054" s="44">
        <f>SUM(AV$14:AV1054)</f>
        <v>0</v>
      </c>
      <c r="AX1054" s="11">
        <f t="shared" si="170"/>
        <v>0</v>
      </c>
      <c r="AY1054" s="11">
        <f t="shared" si="171"/>
        <v>1041</v>
      </c>
      <c r="AZ1054" s="11">
        <f t="shared" si="172"/>
        <v>0</v>
      </c>
      <c r="BA1054" s="11">
        <v>1041</v>
      </c>
      <c r="BB1054" s="54" t="s">
        <v>2323</v>
      </c>
      <c r="BC1054" s="54">
        <v>5</v>
      </c>
      <c r="BD1054" s="54">
        <v>1.6000000000000001E-3</v>
      </c>
      <c r="BE1054" s="38">
        <f t="shared" si="167"/>
        <v>0</v>
      </c>
      <c r="BF1054" s="68">
        <f t="shared" si="173"/>
        <v>0</v>
      </c>
      <c r="BG1054" s="44">
        <f>SUM(BF$14:BF1054)</f>
        <v>9</v>
      </c>
      <c r="BH1054" s="11">
        <f t="shared" si="174"/>
        <v>0</v>
      </c>
      <c r="BI1054" s="11">
        <f t="shared" si="175"/>
        <v>1041</v>
      </c>
      <c r="BT1054" s="74">
        <v>1010</v>
      </c>
      <c r="BU1054" s="74" t="s">
        <v>1311</v>
      </c>
      <c r="BV1054" s="69" t="s">
        <v>2389</v>
      </c>
    </row>
    <row r="1055" spans="1:74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AP1055" s="68">
        <f t="shared" si="168"/>
        <v>0</v>
      </c>
      <c r="AQ1055" s="68">
        <v>1042</v>
      </c>
      <c r="AR1055" s="41" t="s">
        <v>1334</v>
      </c>
      <c r="AS1055" s="42">
        <v>5</v>
      </c>
      <c r="AT1055" s="43">
        <v>1.6000000000000001E-3</v>
      </c>
      <c r="AU1055" s="38">
        <f t="shared" si="166"/>
        <v>0</v>
      </c>
      <c r="AV1055" s="68">
        <f t="shared" si="169"/>
        <v>0</v>
      </c>
      <c r="AW1055" s="44">
        <f>SUM(AV$14:AV1055)</f>
        <v>0</v>
      </c>
      <c r="AX1055" s="11">
        <f t="shared" si="170"/>
        <v>0</v>
      </c>
      <c r="AY1055" s="11">
        <f t="shared" si="171"/>
        <v>1042</v>
      </c>
      <c r="AZ1055" s="11">
        <f t="shared" si="172"/>
        <v>0</v>
      </c>
      <c r="BA1055" s="11">
        <v>1042</v>
      </c>
      <c r="BB1055" s="54" t="s">
        <v>2324</v>
      </c>
      <c r="BC1055" s="54">
        <v>5</v>
      </c>
      <c r="BD1055" s="54">
        <v>1.6000000000000001E-3</v>
      </c>
      <c r="BE1055" s="38">
        <f t="shared" si="167"/>
        <v>0</v>
      </c>
      <c r="BF1055" s="68">
        <f t="shared" si="173"/>
        <v>0</v>
      </c>
      <c r="BG1055" s="44">
        <f>SUM(BF$14:BF1055)</f>
        <v>9</v>
      </c>
      <c r="BH1055" s="11">
        <f t="shared" si="174"/>
        <v>0</v>
      </c>
      <c r="BI1055" s="11">
        <f t="shared" si="175"/>
        <v>1042</v>
      </c>
      <c r="BT1055" s="74">
        <v>1011</v>
      </c>
      <c r="BU1055" s="74" t="s">
        <v>1312</v>
      </c>
      <c r="BV1055" s="69" t="s">
        <v>2389</v>
      </c>
    </row>
    <row r="1056" spans="1:74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AP1056" s="68">
        <f t="shared" si="168"/>
        <v>0</v>
      </c>
      <c r="AQ1056" s="68">
        <v>1043</v>
      </c>
      <c r="AR1056" s="41" t="s">
        <v>1335</v>
      </c>
      <c r="AS1056" s="42">
        <v>5</v>
      </c>
      <c r="AT1056" s="43">
        <v>1.6000000000000001E-3</v>
      </c>
      <c r="AU1056" s="38">
        <f t="shared" si="166"/>
        <v>0</v>
      </c>
      <c r="AV1056" s="68">
        <f t="shared" si="169"/>
        <v>0</v>
      </c>
      <c r="AW1056" s="44">
        <f>SUM(AV$14:AV1056)</f>
        <v>0</v>
      </c>
      <c r="AX1056" s="11">
        <f t="shared" si="170"/>
        <v>0</v>
      </c>
      <c r="AY1056" s="11">
        <f t="shared" si="171"/>
        <v>1043</v>
      </c>
      <c r="AZ1056" s="11">
        <f t="shared" si="172"/>
        <v>0</v>
      </c>
      <c r="BA1056" s="11">
        <v>1043</v>
      </c>
      <c r="BB1056" s="54" t="s">
        <v>2325</v>
      </c>
      <c r="BC1056" s="54">
        <v>5</v>
      </c>
      <c r="BD1056" s="54">
        <v>1.6000000000000001E-3</v>
      </c>
      <c r="BE1056" s="38">
        <f t="shared" si="167"/>
        <v>0</v>
      </c>
      <c r="BF1056" s="68">
        <f t="shared" si="173"/>
        <v>0</v>
      </c>
      <c r="BG1056" s="44">
        <f>SUM(BF$14:BF1056)</f>
        <v>9</v>
      </c>
      <c r="BH1056" s="11">
        <f t="shared" si="174"/>
        <v>0</v>
      </c>
      <c r="BI1056" s="11">
        <f t="shared" si="175"/>
        <v>1043</v>
      </c>
      <c r="BT1056" s="74">
        <v>1012</v>
      </c>
      <c r="BU1056" s="74" t="s">
        <v>1313</v>
      </c>
      <c r="BV1056" s="69" t="s">
        <v>2389</v>
      </c>
    </row>
    <row r="1057" spans="1:74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AP1057" s="68">
        <f t="shared" si="168"/>
        <v>0</v>
      </c>
      <c r="AQ1057" s="68">
        <v>1044</v>
      </c>
      <c r="AR1057" s="41" t="s">
        <v>1336</v>
      </c>
      <c r="AS1057" s="42">
        <v>2</v>
      </c>
      <c r="AT1057" s="43">
        <v>5.0000000000000001E-4</v>
      </c>
      <c r="AU1057" s="38">
        <f t="shared" si="166"/>
        <v>0</v>
      </c>
      <c r="AV1057" s="68">
        <f t="shared" si="169"/>
        <v>0</v>
      </c>
      <c r="AW1057" s="44">
        <f>SUM(AV$14:AV1057)</f>
        <v>0</v>
      </c>
      <c r="AX1057" s="11">
        <f t="shared" si="170"/>
        <v>0</v>
      </c>
      <c r="AY1057" s="11">
        <f t="shared" si="171"/>
        <v>1044</v>
      </c>
      <c r="AZ1057" s="11">
        <f t="shared" si="172"/>
        <v>0</v>
      </c>
      <c r="BA1057" s="11">
        <v>1044</v>
      </c>
      <c r="BB1057" s="54" t="s">
        <v>2326</v>
      </c>
      <c r="BC1057" s="54">
        <v>2</v>
      </c>
      <c r="BD1057" s="54">
        <v>5.0000000000000001E-4</v>
      </c>
      <c r="BE1057" s="38">
        <f t="shared" si="167"/>
        <v>0</v>
      </c>
      <c r="BF1057" s="68">
        <f t="shared" si="173"/>
        <v>0</v>
      </c>
      <c r="BG1057" s="44">
        <f>SUM(BF$14:BF1057)</f>
        <v>9</v>
      </c>
      <c r="BH1057" s="11">
        <f t="shared" si="174"/>
        <v>0</v>
      </c>
      <c r="BI1057" s="11">
        <f t="shared" si="175"/>
        <v>1044</v>
      </c>
      <c r="BT1057" s="74">
        <v>1013</v>
      </c>
      <c r="BU1057" s="74" t="s">
        <v>839</v>
      </c>
      <c r="BV1057" s="69" t="s">
        <v>2389</v>
      </c>
    </row>
    <row r="1058" spans="1:74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AP1058" s="68">
        <f t="shared" si="168"/>
        <v>0</v>
      </c>
      <c r="AQ1058" s="68">
        <v>1045</v>
      </c>
      <c r="AR1058" s="41" t="s">
        <v>1337</v>
      </c>
      <c r="AS1058" s="42">
        <v>6</v>
      </c>
      <c r="AT1058" s="43">
        <v>2E-3</v>
      </c>
      <c r="AU1058" s="38">
        <f t="shared" si="166"/>
        <v>0</v>
      </c>
      <c r="AV1058" s="68">
        <f t="shared" si="169"/>
        <v>0</v>
      </c>
      <c r="AW1058" s="44">
        <f>SUM(AV$14:AV1058)</f>
        <v>0</v>
      </c>
      <c r="AX1058" s="11">
        <f t="shared" si="170"/>
        <v>0</v>
      </c>
      <c r="AY1058" s="11">
        <f t="shared" si="171"/>
        <v>1045</v>
      </c>
      <c r="AZ1058" s="11">
        <f t="shared" si="172"/>
        <v>0</v>
      </c>
      <c r="BA1058" s="11">
        <v>1045</v>
      </c>
      <c r="BB1058" s="54" t="s">
        <v>2327</v>
      </c>
      <c r="BC1058" s="54">
        <v>6</v>
      </c>
      <c r="BD1058" s="54">
        <v>2E-3</v>
      </c>
      <c r="BE1058" s="38">
        <f t="shared" si="167"/>
        <v>0</v>
      </c>
      <c r="BF1058" s="68">
        <f t="shared" si="173"/>
        <v>0</v>
      </c>
      <c r="BG1058" s="44">
        <f>SUM(BF$14:BF1058)</f>
        <v>9</v>
      </c>
      <c r="BH1058" s="11">
        <f t="shared" si="174"/>
        <v>0</v>
      </c>
      <c r="BI1058" s="11">
        <f t="shared" si="175"/>
        <v>1045</v>
      </c>
      <c r="BT1058" s="74">
        <v>1014</v>
      </c>
      <c r="BU1058" s="74" t="s">
        <v>1314</v>
      </c>
      <c r="BV1058" s="69" t="s">
        <v>2389</v>
      </c>
    </row>
    <row r="1059" spans="1:74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AP1059" s="68">
        <f t="shared" si="168"/>
        <v>0</v>
      </c>
      <c r="AQ1059" s="68">
        <v>1046</v>
      </c>
      <c r="AR1059" s="41" t="s">
        <v>1338</v>
      </c>
      <c r="AS1059" s="42">
        <v>5</v>
      </c>
      <c r="AT1059" s="43">
        <v>1.6000000000000001E-3</v>
      </c>
      <c r="AU1059" s="38">
        <f t="shared" si="166"/>
        <v>0</v>
      </c>
      <c r="AV1059" s="68">
        <f t="shared" si="169"/>
        <v>0</v>
      </c>
      <c r="AW1059" s="44">
        <f>SUM(AV$14:AV1059)</f>
        <v>0</v>
      </c>
      <c r="AX1059" s="11">
        <f t="shared" si="170"/>
        <v>0</v>
      </c>
      <c r="AY1059" s="11">
        <f t="shared" si="171"/>
        <v>1046</v>
      </c>
      <c r="AZ1059" s="11">
        <f t="shared" si="172"/>
        <v>0</v>
      </c>
      <c r="BA1059" s="11">
        <v>1046</v>
      </c>
      <c r="BB1059" s="54" t="s">
        <v>2328</v>
      </c>
      <c r="BC1059" s="54">
        <v>5</v>
      </c>
      <c r="BD1059" s="54">
        <v>1.6000000000000001E-3</v>
      </c>
      <c r="BE1059" s="38">
        <f t="shared" si="167"/>
        <v>0</v>
      </c>
      <c r="BF1059" s="68">
        <f t="shared" si="173"/>
        <v>0</v>
      </c>
      <c r="BG1059" s="44">
        <f>SUM(BF$14:BF1059)</f>
        <v>9</v>
      </c>
      <c r="BH1059" s="11">
        <f t="shared" si="174"/>
        <v>0</v>
      </c>
      <c r="BI1059" s="11">
        <f t="shared" si="175"/>
        <v>1046</v>
      </c>
      <c r="BT1059" s="74">
        <v>1015</v>
      </c>
      <c r="BU1059" s="74" t="s">
        <v>1315</v>
      </c>
      <c r="BV1059" s="69" t="s">
        <v>2389</v>
      </c>
    </row>
    <row r="1060" spans="1:74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AP1060" s="68">
        <f t="shared" si="168"/>
        <v>0</v>
      </c>
      <c r="AQ1060" s="68">
        <v>1047</v>
      </c>
      <c r="AR1060" s="41" t="s">
        <v>1339</v>
      </c>
      <c r="AS1060" s="42">
        <v>8</v>
      </c>
      <c r="AT1060" s="43">
        <v>3.0000000000000001E-3</v>
      </c>
      <c r="AU1060" s="38">
        <f t="shared" si="166"/>
        <v>0</v>
      </c>
      <c r="AV1060" s="68">
        <f t="shared" si="169"/>
        <v>0</v>
      </c>
      <c r="AW1060" s="44">
        <f>SUM(AV$14:AV1060)</f>
        <v>0</v>
      </c>
      <c r="AX1060" s="11">
        <f t="shared" si="170"/>
        <v>0</v>
      </c>
      <c r="AY1060" s="11">
        <f t="shared" si="171"/>
        <v>1047</v>
      </c>
      <c r="AZ1060" s="11">
        <f t="shared" si="172"/>
        <v>0</v>
      </c>
      <c r="BA1060" s="11">
        <v>1047</v>
      </c>
      <c r="BB1060" s="54" t="s">
        <v>2329</v>
      </c>
      <c r="BC1060" s="54">
        <v>8</v>
      </c>
      <c r="BD1060" s="54">
        <v>3.0000000000000001E-3</v>
      </c>
      <c r="BE1060" s="38">
        <f t="shared" si="167"/>
        <v>0</v>
      </c>
      <c r="BF1060" s="68">
        <f t="shared" si="173"/>
        <v>0</v>
      </c>
      <c r="BG1060" s="44">
        <f>SUM(BF$14:BF1060)</f>
        <v>9</v>
      </c>
      <c r="BH1060" s="11">
        <f t="shared" si="174"/>
        <v>0</v>
      </c>
      <c r="BI1060" s="11">
        <f t="shared" si="175"/>
        <v>1047</v>
      </c>
      <c r="BT1060" s="74">
        <v>1016</v>
      </c>
      <c r="BU1060" s="74" t="s">
        <v>1316</v>
      </c>
      <c r="BV1060" s="69" t="s">
        <v>2389</v>
      </c>
    </row>
    <row r="1061" spans="1:74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AP1061" s="68">
        <f t="shared" si="168"/>
        <v>0</v>
      </c>
      <c r="AQ1061" s="68">
        <v>1048</v>
      </c>
      <c r="AR1061" s="41" t="s">
        <v>1340</v>
      </c>
      <c r="AS1061" s="42">
        <v>8</v>
      </c>
      <c r="AT1061" s="43">
        <v>3.0000000000000001E-3</v>
      </c>
      <c r="AU1061" s="38">
        <f t="shared" si="166"/>
        <v>0</v>
      </c>
      <c r="AV1061" s="68">
        <f t="shared" si="169"/>
        <v>0</v>
      </c>
      <c r="AW1061" s="44">
        <f>SUM(AV$14:AV1061)</f>
        <v>0</v>
      </c>
      <c r="AX1061" s="11">
        <f t="shared" si="170"/>
        <v>0</v>
      </c>
      <c r="AY1061" s="11">
        <f t="shared" si="171"/>
        <v>1048</v>
      </c>
      <c r="AZ1061" s="11">
        <f t="shared" si="172"/>
        <v>0</v>
      </c>
      <c r="BA1061" s="11">
        <v>1048</v>
      </c>
      <c r="BB1061" s="54" t="s">
        <v>2330</v>
      </c>
      <c r="BC1061" s="54">
        <v>8</v>
      </c>
      <c r="BD1061" s="54">
        <v>3.0000000000000001E-3</v>
      </c>
      <c r="BE1061" s="38">
        <f t="shared" si="167"/>
        <v>0</v>
      </c>
      <c r="BF1061" s="68">
        <f t="shared" si="173"/>
        <v>0</v>
      </c>
      <c r="BG1061" s="44">
        <f>SUM(BF$14:BF1061)</f>
        <v>9</v>
      </c>
      <c r="BH1061" s="11">
        <f t="shared" si="174"/>
        <v>0</v>
      </c>
      <c r="BI1061" s="11">
        <f t="shared" si="175"/>
        <v>1048</v>
      </c>
      <c r="BT1061" s="74">
        <v>1017</v>
      </c>
      <c r="BU1061" s="74" t="s">
        <v>1317</v>
      </c>
      <c r="BV1061" s="69" t="s">
        <v>2389</v>
      </c>
    </row>
    <row r="1062" spans="1:74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AP1062" s="68">
        <f t="shared" si="168"/>
        <v>0</v>
      </c>
      <c r="AQ1062" s="68">
        <v>1049</v>
      </c>
      <c r="AR1062" s="41" t="s">
        <v>1341</v>
      </c>
      <c r="AS1062" s="42">
        <v>3</v>
      </c>
      <c r="AT1062" s="43">
        <v>8.0000000000000004E-4</v>
      </c>
      <c r="AU1062" s="38">
        <f t="shared" si="166"/>
        <v>0</v>
      </c>
      <c r="AV1062" s="68">
        <f t="shared" si="169"/>
        <v>0</v>
      </c>
      <c r="AW1062" s="44">
        <f>SUM(AV$14:AV1062)</f>
        <v>0</v>
      </c>
      <c r="AX1062" s="11">
        <f t="shared" si="170"/>
        <v>0</v>
      </c>
      <c r="AY1062" s="11">
        <f t="shared" si="171"/>
        <v>1049</v>
      </c>
      <c r="AZ1062" s="11">
        <f t="shared" si="172"/>
        <v>0</v>
      </c>
      <c r="BA1062" s="11">
        <v>1049</v>
      </c>
      <c r="BB1062" s="54" t="s">
        <v>2331</v>
      </c>
      <c r="BC1062" s="54">
        <v>3</v>
      </c>
      <c r="BD1062" s="54">
        <v>8.0000000000000004E-4</v>
      </c>
      <c r="BE1062" s="38">
        <f t="shared" si="167"/>
        <v>0</v>
      </c>
      <c r="BF1062" s="68">
        <f t="shared" si="173"/>
        <v>0</v>
      </c>
      <c r="BG1062" s="44">
        <f>SUM(BF$14:BF1062)</f>
        <v>9</v>
      </c>
      <c r="BH1062" s="11">
        <f t="shared" si="174"/>
        <v>0</v>
      </c>
      <c r="BI1062" s="11">
        <f t="shared" si="175"/>
        <v>1049</v>
      </c>
      <c r="BT1062" s="74">
        <v>1018</v>
      </c>
      <c r="BU1062" s="74" t="s">
        <v>726</v>
      </c>
      <c r="BV1062" s="69" t="s">
        <v>2389</v>
      </c>
    </row>
    <row r="1063" spans="1:74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AP1063" s="68">
        <f t="shared" si="168"/>
        <v>0</v>
      </c>
      <c r="AQ1063" s="68">
        <v>1050</v>
      </c>
      <c r="AR1063" s="41" t="s">
        <v>1342</v>
      </c>
      <c r="AS1063" s="42">
        <v>3</v>
      </c>
      <c r="AT1063" s="43">
        <v>8.0000000000000004E-4</v>
      </c>
      <c r="AU1063" s="38">
        <f t="shared" si="166"/>
        <v>0</v>
      </c>
      <c r="AV1063" s="68">
        <f t="shared" si="169"/>
        <v>0</v>
      </c>
      <c r="AW1063" s="44">
        <f>SUM(AV$14:AV1063)</f>
        <v>0</v>
      </c>
      <c r="AX1063" s="11">
        <f t="shared" si="170"/>
        <v>0</v>
      </c>
      <c r="AY1063" s="11">
        <f t="shared" si="171"/>
        <v>1050</v>
      </c>
      <c r="AZ1063" s="11">
        <f t="shared" si="172"/>
        <v>0</v>
      </c>
      <c r="BA1063" s="11">
        <v>1050</v>
      </c>
      <c r="BB1063" s="54" t="s">
        <v>2332</v>
      </c>
      <c r="BC1063" s="54">
        <v>3</v>
      </c>
      <c r="BD1063" s="54">
        <v>8.0000000000000004E-4</v>
      </c>
      <c r="BE1063" s="38">
        <f t="shared" si="167"/>
        <v>0</v>
      </c>
      <c r="BF1063" s="68">
        <f t="shared" si="173"/>
        <v>0</v>
      </c>
      <c r="BG1063" s="44">
        <f>SUM(BF$14:BF1063)</f>
        <v>9</v>
      </c>
      <c r="BH1063" s="11">
        <f t="shared" si="174"/>
        <v>0</v>
      </c>
      <c r="BI1063" s="11">
        <f t="shared" si="175"/>
        <v>1050</v>
      </c>
      <c r="BT1063" s="74">
        <v>1019</v>
      </c>
      <c r="BU1063" s="74" t="s">
        <v>1318</v>
      </c>
      <c r="BV1063" s="69" t="s">
        <v>2389</v>
      </c>
    </row>
    <row r="1064" spans="1:74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AP1064" s="68">
        <f t="shared" si="168"/>
        <v>0</v>
      </c>
      <c r="AQ1064" s="68">
        <v>1051</v>
      </c>
      <c r="AR1064" s="41" t="s">
        <v>1343</v>
      </c>
      <c r="AS1064" s="42">
        <v>2</v>
      </c>
      <c r="AT1064" s="43">
        <v>5.0000000000000001E-4</v>
      </c>
      <c r="AU1064" s="38">
        <f t="shared" si="166"/>
        <v>0</v>
      </c>
      <c r="AV1064" s="68">
        <f t="shared" si="169"/>
        <v>0</v>
      </c>
      <c r="AW1064" s="44">
        <f>SUM(AV$14:AV1064)</f>
        <v>0</v>
      </c>
      <c r="AX1064" s="11">
        <f t="shared" si="170"/>
        <v>0</v>
      </c>
      <c r="AY1064" s="11">
        <f t="shared" si="171"/>
        <v>1051</v>
      </c>
      <c r="AZ1064" s="11">
        <f t="shared" si="172"/>
        <v>0</v>
      </c>
      <c r="BA1064" s="11">
        <v>1051</v>
      </c>
      <c r="BB1064" s="54" t="s">
        <v>2333</v>
      </c>
      <c r="BC1064" s="54">
        <v>2</v>
      </c>
      <c r="BD1064" s="54">
        <v>5.0000000000000001E-4</v>
      </c>
      <c r="BE1064" s="38">
        <f t="shared" si="167"/>
        <v>0</v>
      </c>
      <c r="BF1064" s="68">
        <f t="shared" si="173"/>
        <v>0</v>
      </c>
      <c r="BG1064" s="44">
        <f>SUM(BF$14:BF1064)</f>
        <v>9</v>
      </c>
      <c r="BH1064" s="11">
        <f t="shared" si="174"/>
        <v>0</v>
      </c>
      <c r="BI1064" s="11">
        <f t="shared" si="175"/>
        <v>1051</v>
      </c>
      <c r="BT1064" s="74">
        <v>1020</v>
      </c>
      <c r="BU1064" s="74" t="s">
        <v>1319</v>
      </c>
      <c r="BV1064" s="69" t="s">
        <v>2389</v>
      </c>
    </row>
    <row r="1065" spans="1:74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AP1065" s="68">
        <f t="shared" si="168"/>
        <v>0</v>
      </c>
      <c r="AQ1065" s="68">
        <v>1052</v>
      </c>
      <c r="AR1065" s="41" t="s">
        <v>1344</v>
      </c>
      <c r="AS1065" s="42">
        <v>4</v>
      </c>
      <c r="AT1065" s="43">
        <v>1.1999999999999999E-3</v>
      </c>
      <c r="AU1065" s="38">
        <f t="shared" si="166"/>
        <v>0</v>
      </c>
      <c r="AV1065" s="68">
        <f t="shared" si="169"/>
        <v>0</v>
      </c>
      <c r="AW1065" s="44">
        <f>SUM(AV$14:AV1065)</f>
        <v>0</v>
      </c>
      <c r="AX1065" s="11">
        <f t="shared" si="170"/>
        <v>0</v>
      </c>
      <c r="AY1065" s="11">
        <f t="shared" si="171"/>
        <v>1052</v>
      </c>
      <c r="AZ1065" s="11">
        <f t="shared" si="172"/>
        <v>0</v>
      </c>
      <c r="BA1065" s="11">
        <v>1052</v>
      </c>
      <c r="BB1065" s="54" t="s">
        <v>2334</v>
      </c>
      <c r="BC1065" s="54">
        <v>4</v>
      </c>
      <c r="BD1065" s="54">
        <v>1.1999999999999999E-3</v>
      </c>
      <c r="BE1065" s="38">
        <f t="shared" si="167"/>
        <v>0</v>
      </c>
      <c r="BF1065" s="68">
        <f t="shared" si="173"/>
        <v>0</v>
      </c>
      <c r="BG1065" s="44">
        <f>SUM(BF$14:BF1065)</f>
        <v>9</v>
      </c>
      <c r="BH1065" s="11">
        <f t="shared" si="174"/>
        <v>0</v>
      </c>
      <c r="BI1065" s="11">
        <f t="shared" si="175"/>
        <v>1052</v>
      </c>
      <c r="BT1065" s="74">
        <v>1021</v>
      </c>
      <c r="BU1065" s="74" t="s">
        <v>1320</v>
      </c>
      <c r="BV1065" s="69" t="s">
        <v>2389</v>
      </c>
    </row>
    <row r="1066" spans="1:74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AP1066" s="68">
        <f t="shared" si="168"/>
        <v>0</v>
      </c>
      <c r="AQ1066" s="68">
        <v>1053</v>
      </c>
      <c r="AR1066" s="41" t="s">
        <v>1345</v>
      </c>
      <c r="AS1066" s="42">
        <v>7</v>
      </c>
      <c r="AT1066" s="43">
        <v>2.5000000000000001E-3</v>
      </c>
      <c r="AU1066" s="38">
        <f t="shared" si="166"/>
        <v>0</v>
      </c>
      <c r="AV1066" s="68">
        <f t="shared" si="169"/>
        <v>0</v>
      </c>
      <c r="AW1066" s="44">
        <f>SUM(AV$14:AV1066)</f>
        <v>0</v>
      </c>
      <c r="AX1066" s="11">
        <f t="shared" si="170"/>
        <v>0</v>
      </c>
      <c r="AY1066" s="11">
        <f t="shared" si="171"/>
        <v>1053</v>
      </c>
      <c r="AZ1066" s="11">
        <f t="shared" si="172"/>
        <v>0</v>
      </c>
      <c r="BA1066" s="11">
        <v>1053</v>
      </c>
      <c r="BB1066" s="54" t="s">
        <v>2335</v>
      </c>
      <c r="BC1066" s="54">
        <v>7</v>
      </c>
      <c r="BD1066" s="54">
        <v>2.5000000000000001E-3</v>
      </c>
      <c r="BE1066" s="38">
        <f t="shared" si="167"/>
        <v>0</v>
      </c>
      <c r="BF1066" s="68">
        <f t="shared" si="173"/>
        <v>0</v>
      </c>
      <c r="BG1066" s="44">
        <f>SUM(BF$14:BF1066)</f>
        <v>9</v>
      </c>
      <c r="BH1066" s="11">
        <f t="shared" si="174"/>
        <v>0</v>
      </c>
      <c r="BI1066" s="11">
        <f t="shared" si="175"/>
        <v>1053</v>
      </c>
      <c r="BT1066" s="74">
        <v>1022</v>
      </c>
      <c r="BU1066" s="74" t="s">
        <v>1321</v>
      </c>
      <c r="BV1066" s="69" t="s">
        <v>2389</v>
      </c>
    </row>
    <row r="1067" spans="1:74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AP1067" s="68">
        <f t="shared" si="168"/>
        <v>0</v>
      </c>
      <c r="AQ1067" s="68">
        <v>1054</v>
      </c>
      <c r="AR1067" s="41" t="s">
        <v>1346</v>
      </c>
      <c r="AS1067" s="42">
        <v>3</v>
      </c>
      <c r="AT1067" s="43">
        <v>8.0000000000000004E-4</v>
      </c>
      <c r="AU1067" s="38">
        <f t="shared" si="166"/>
        <v>0</v>
      </c>
      <c r="AV1067" s="68">
        <f t="shared" si="169"/>
        <v>0</v>
      </c>
      <c r="AW1067" s="44">
        <f>SUM(AV$14:AV1067)</f>
        <v>0</v>
      </c>
      <c r="AX1067" s="11">
        <f t="shared" si="170"/>
        <v>0</v>
      </c>
      <c r="AY1067" s="11">
        <f t="shared" si="171"/>
        <v>1054</v>
      </c>
      <c r="AZ1067" s="11">
        <f t="shared" si="172"/>
        <v>0</v>
      </c>
      <c r="BA1067" s="11">
        <v>1054</v>
      </c>
      <c r="BB1067" s="54" t="s">
        <v>2336</v>
      </c>
      <c r="BC1067" s="54">
        <v>3</v>
      </c>
      <c r="BD1067" s="54">
        <v>8.0000000000000004E-4</v>
      </c>
      <c r="BE1067" s="38">
        <f t="shared" si="167"/>
        <v>0</v>
      </c>
      <c r="BF1067" s="68">
        <f t="shared" si="173"/>
        <v>0</v>
      </c>
      <c r="BG1067" s="44">
        <f>SUM(BF$14:BF1067)</f>
        <v>9</v>
      </c>
      <c r="BH1067" s="11">
        <f t="shared" si="174"/>
        <v>0</v>
      </c>
      <c r="BI1067" s="11">
        <f t="shared" si="175"/>
        <v>1054</v>
      </c>
      <c r="BT1067" s="74">
        <v>1023</v>
      </c>
      <c r="BU1067" s="74" t="s">
        <v>1322</v>
      </c>
      <c r="BV1067" s="69" t="s">
        <v>2389</v>
      </c>
    </row>
    <row r="1068" spans="1:74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AP1068" s="68">
        <f t="shared" si="168"/>
        <v>0</v>
      </c>
      <c r="AQ1068" s="68">
        <v>1055</v>
      </c>
      <c r="AR1068" s="41" t="s">
        <v>773</v>
      </c>
      <c r="AS1068" s="42">
        <v>4</v>
      </c>
      <c r="AT1068" s="43">
        <v>1.1999999999999999E-3</v>
      </c>
      <c r="AU1068" s="38">
        <f t="shared" si="166"/>
        <v>0</v>
      </c>
      <c r="AV1068" s="68">
        <f t="shared" si="169"/>
        <v>0</v>
      </c>
      <c r="AW1068" s="44">
        <f>SUM(AV$14:AV1068)</f>
        <v>0</v>
      </c>
      <c r="AX1068" s="11">
        <f t="shared" si="170"/>
        <v>0</v>
      </c>
      <c r="AY1068" s="11">
        <f t="shared" si="171"/>
        <v>1055</v>
      </c>
      <c r="AZ1068" s="11">
        <f t="shared" si="172"/>
        <v>0</v>
      </c>
      <c r="BA1068" s="11">
        <v>1055</v>
      </c>
      <c r="BB1068" s="54" t="s">
        <v>1743</v>
      </c>
      <c r="BC1068" s="54">
        <v>4</v>
      </c>
      <c r="BD1068" s="54">
        <v>1.1999999999999999E-3</v>
      </c>
      <c r="BE1068" s="38">
        <f t="shared" si="167"/>
        <v>0</v>
      </c>
      <c r="BF1068" s="68">
        <f t="shared" si="173"/>
        <v>0</v>
      </c>
      <c r="BG1068" s="44">
        <f>SUM(BF$14:BF1068)</f>
        <v>9</v>
      </c>
      <c r="BH1068" s="11">
        <f t="shared" si="174"/>
        <v>0</v>
      </c>
      <c r="BI1068" s="11">
        <f t="shared" si="175"/>
        <v>1055</v>
      </c>
      <c r="BT1068" s="74">
        <v>1024</v>
      </c>
      <c r="BU1068" s="74" t="s">
        <v>1323</v>
      </c>
      <c r="BV1068" s="69" t="s">
        <v>2389</v>
      </c>
    </row>
    <row r="1069" spans="1:74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AP1069" s="68">
        <f t="shared" si="168"/>
        <v>0</v>
      </c>
      <c r="AQ1069" s="68">
        <v>1056</v>
      </c>
      <c r="AR1069" s="41" t="s">
        <v>1347</v>
      </c>
      <c r="AS1069" s="42">
        <v>4</v>
      </c>
      <c r="AT1069" s="43">
        <v>1.1999999999999999E-3</v>
      </c>
      <c r="AU1069" s="38">
        <f t="shared" si="166"/>
        <v>0</v>
      </c>
      <c r="AV1069" s="68">
        <f t="shared" si="169"/>
        <v>0</v>
      </c>
      <c r="AW1069" s="44">
        <f>SUM(AV$14:AV1069)</f>
        <v>0</v>
      </c>
      <c r="AX1069" s="11">
        <f t="shared" si="170"/>
        <v>0</v>
      </c>
      <c r="AY1069" s="11">
        <f t="shared" si="171"/>
        <v>1056</v>
      </c>
      <c r="AZ1069" s="11">
        <f t="shared" si="172"/>
        <v>0</v>
      </c>
      <c r="BA1069" s="11">
        <v>1056</v>
      </c>
      <c r="BB1069" s="54" t="s">
        <v>2337</v>
      </c>
      <c r="BC1069" s="54">
        <v>4</v>
      </c>
      <c r="BD1069" s="54">
        <v>1.1999999999999999E-3</v>
      </c>
      <c r="BE1069" s="38">
        <f t="shared" si="167"/>
        <v>0</v>
      </c>
      <c r="BF1069" s="68">
        <f t="shared" si="173"/>
        <v>0</v>
      </c>
      <c r="BG1069" s="44">
        <f>SUM(BF$14:BF1069)</f>
        <v>9</v>
      </c>
      <c r="BH1069" s="11">
        <f t="shared" si="174"/>
        <v>0</v>
      </c>
      <c r="BI1069" s="11">
        <f t="shared" si="175"/>
        <v>1056</v>
      </c>
      <c r="BT1069" s="74">
        <v>1025</v>
      </c>
      <c r="BU1069" s="74" t="s">
        <v>1324</v>
      </c>
      <c r="BV1069" s="69" t="s">
        <v>2389</v>
      </c>
    </row>
    <row r="1070" spans="1:74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AP1070" s="68">
        <f t="shared" si="168"/>
        <v>0</v>
      </c>
      <c r="AQ1070" s="68">
        <v>1057</v>
      </c>
      <c r="AR1070" s="41" t="s">
        <v>1348</v>
      </c>
      <c r="AS1070" s="42">
        <v>3</v>
      </c>
      <c r="AT1070" s="43">
        <v>8.0000000000000004E-4</v>
      </c>
      <c r="AU1070" s="38">
        <f t="shared" si="166"/>
        <v>0</v>
      </c>
      <c r="AV1070" s="68">
        <f t="shared" si="169"/>
        <v>0</v>
      </c>
      <c r="AW1070" s="44">
        <f>SUM(AV$14:AV1070)</f>
        <v>0</v>
      </c>
      <c r="AX1070" s="11">
        <f t="shared" si="170"/>
        <v>0</v>
      </c>
      <c r="AY1070" s="11">
        <f t="shared" si="171"/>
        <v>1057</v>
      </c>
      <c r="AZ1070" s="11">
        <f t="shared" si="172"/>
        <v>0</v>
      </c>
      <c r="BA1070" s="11">
        <v>1057</v>
      </c>
      <c r="BB1070" s="54" t="s">
        <v>2338</v>
      </c>
      <c r="BC1070" s="54">
        <v>3</v>
      </c>
      <c r="BD1070" s="54">
        <v>8.0000000000000004E-4</v>
      </c>
      <c r="BE1070" s="38">
        <f t="shared" si="167"/>
        <v>0</v>
      </c>
      <c r="BF1070" s="68">
        <f t="shared" si="173"/>
        <v>0</v>
      </c>
      <c r="BG1070" s="44">
        <f>SUM(BF$14:BF1070)</f>
        <v>9</v>
      </c>
      <c r="BH1070" s="11">
        <f t="shared" si="174"/>
        <v>0</v>
      </c>
      <c r="BI1070" s="11">
        <f t="shared" si="175"/>
        <v>1057</v>
      </c>
      <c r="BT1070" s="74">
        <v>1026</v>
      </c>
      <c r="BU1070" s="74" t="s">
        <v>663</v>
      </c>
      <c r="BV1070" s="69" t="s">
        <v>2389</v>
      </c>
    </row>
    <row r="1071" spans="1:74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AP1071" s="68">
        <f t="shared" si="168"/>
        <v>0</v>
      </c>
      <c r="AQ1071" s="68">
        <v>1058</v>
      </c>
      <c r="AR1071" s="41" t="s">
        <v>1349</v>
      </c>
      <c r="AS1071" s="42">
        <v>5</v>
      </c>
      <c r="AT1071" s="43">
        <v>1.6000000000000001E-3</v>
      </c>
      <c r="AU1071" s="38">
        <f t="shared" si="166"/>
        <v>0</v>
      </c>
      <c r="AV1071" s="68">
        <f t="shared" si="169"/>
        <v>0</v>
      </c>
      <c r="AW1071" s="44">
        <f>SUM(AV$14:AV1071)</f>
        <v>0</v>
      </c>
      <c r="AX1071" s="11">
        <f t="shared" si="170"/>
        <v>0</v>
      </c>
      <c r="AY1071" s="11">
        <f t="shared" si="171"/>
        <v>1058</v>
      </c>
      <c r="AZ1071" s="11">
        <f t="shared" si="172"/>
        <v>0</v>
      </c>
      <c r="BA1071" s="11">
        <v>1058</v>
      </c>
      <c r="BB1071" s="54" t="s">
        <v>2339</v>
      </c>
      <c r="BC1071" s="54">
        <v>5</v>
      </c>
      <c r="BD1071" s="54">
        <v>1.6000000000000001E-3</v>
      </c>
      <c r="BE1071" s="38">
        <f t="shared" si="167"/>
        <v>0</v>
      </c>
      <c r="BF1071" s="68">
        <f t="shared" si="173"/>
        <v>0</v>
      </c>
      <c r="BG1071" s="44">
        <f>SUM(BF$14:BF1071)</f>
        <v>9</v>
      </c>
      <c r="BH1071" s="11">
        <f t="shared" si="174"/>
        <v>0</v>
      </c>
      <c r="BI1071" s="11">
        <f t="shared" si="175"/>
        <v>1058</v>
      </c>
      <c r="BT1071" s="74">
        <v>1027</v>
      </c>
      <c r="BU1071" s="74" t="s">
        <v>1325</v>
      </c>
      <c r="BV1071" s="69" t="s">
        <v>2389</v>
      </c>
    </row>
    <row r="1072" spans="1:74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AP1072" s="68">
        <f t="shared" si="168"/>
        <v>0</v>
      </c>
      <c r="AQ1072" s="68">
        <v>1059</v>
      </c>
      <c r="AR1072" s="41" t="s">
        <v>1350</v>
      </c>
      <c r="AS1072" s="42">
        <v>5</v>
      </c>
      <c r="AT1072" s="43">
        <v>1.6000000000000001E-3</v>
      </c>
      <c r="AU1072" s="38">
        <f t="shared" si="166"/>
        <v>0</v>
      </c>
      <c r="AV1072" s="68">
        <f t="shared" si="169"/>
        <v>0</v>
      </c>
      <c r="AW1072" s="44">
        <f>SUM(AV$14:AV1072)</f>
        <v>0</v>
      </c>
      <c r="AX1072" s="11">
        <f t="shared" si="170"/>
        <v>0</v>
      </c>
      <c r="AY1072" s="11">
        <f t="shared" si="171"/>
        <v>1059</v>
      </c>
      <c r="AZ1072" s="11">
        <f t="shared" si="172"/>
        <v>0</v>
      </c>
      <c r="BA1072" s="11">
        <v>1059</v>
      </c>
      <c r="BB1072" s="54" t="s">
        <v>2340</v>
      </c>
      <c r="BC1072" s="54">
        <v>5</v>
      </c>
      <c r="BD1072" s="54">
        <v>1.6000000000000001E-3</v>
      </c>
      <c r="BE1072" s="38">
        <f t="shared" si="167"/>
        <v>0</v>
      </c>
      <c r="BF1072" s="68">
        <f t="shared" si="173"/>
        <v>0</v>
      </c>
      <c r="BG1072" s="44">
        <f>SUM(BF$14:BF1072)</f>
        <v>9</v>
      </c>
      <c r="BH1072" s="11">
        <f t="shared" si="174"/>
        <v>0</v>
      </c>
      <c r="BI1072" s="11">
        <f t="shared" si="175"/>
        <v>1059</v>
      </c>
      <c r="BT1072" s="74">
        <v>1028</v>
      </c>
      <c r="BU1072" s="74" t="s">
        <v>1326</v>
      </c>
      <c r="BV1072" s="69" t="s">
        <v>2389</v>
      </c>
    </row>
    <row r="1073" spans="1:74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AP1073" s="68">
        <f t="shared" si="168"/>
        <v>0</v>
      </c>
      <c r="AQ1073" s="68">
        <v>1060</v>
      </c>
      <c r="AR1073" s="41" t="s">
        <v>1351</v>
      </c>
      <c r="AS1073" s="42">
        <v>7</v>
      </c>
      <c r="AT1073" s="43">
        <v>2.5000000000000001E-3</v>
      </c>
      <c r="AU1073" s="38">
        <f t="shared" si="166"/>
        <v>0</v>
      </c>
      <c r="AV1073" s="68">
        <f t="shared" si="169"/>
        <v>0</v>
      </c>
      <c r="AW1073" s="44">
        <f>SUM(AV$14:AV1073)</f>
        <v>0</v>
      </c>
      <c r="AX1073" s="11">
        <f t="shared" si="170"/>
        <v>0</v>
      </c>
      <c r="AY1073" s="11">
        <f t="shared" si="171"/>
        <v>1060</v>
      </c>
      <c r="AZ1073" s="11">
        <f t="shared" si="172"/>
        <v>0</v>
      </c>
      <c r="BA1073" s="11">
        <v>1060</v>
      </c>
      <c r="BB1073" s="54" t="s">
        <v>2341</v>
      </c>
      <c r="BC1073" s="54">
        <v>7</v>
      </c>
      <c r="BD1073" s="54">
        <v>2.5000000000000001E-3</v>
      </c>
      <c r="BE1073" s="38">
        <f t="shared" si="167"/>
        <v>0</v>
      </c>
      <c r="BF1073" s="68">
        <f t="shared" si="173"/>
        <v>0</v>
      </c>
      <c r="BG1073" s="44">
        <f>SUM(BF$14:BF1073)</f>
        <v>9</v>
      </c>
      <c r="BH1073" s="11">
        <f t="shared" si="174"/>
        <v>0</v>
      </c>
      <c r="BI1073" s="11">
        <f t="shared" si="175"/>
        <v>1060</v>
      </c>
      <c r="BT1073" s="74">
        <v>1029</v>
      </c>
      <c r="BU1073" s="74" t="s">
        <v>1327</v>
      </c>
      <c r="BV1073" s="69" t="s">
        <v>2389</v>
      </c>
    </row>
    <row r="1074" spans="1:74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AP1074" s="68">
        <f t="shared" si="168"/>
        <v>0</v>
      </c>
      <c r="AQ1074" s="68">
        <v>1061</v>
      </c>
      <c r="AR1074" s="41" t="s">
        <v>1352</v>
      </c>
      <c r="AS1074" s="42">
        <v>2</v>
      </c>
      <c r="AT1074" s="43">
        <v>5.0000000000000001E-4</v>
      </c>
      <c r="AU1074" s="38">
        <f t="shared" si="166"/>
        <v>0</v>
      </c>
      <c r="AV1074" s="68">
        <f t="shared" si="169"/>
        <v>0</v>
      </c>
      <c r="AW1074" s="44">
        <f>SUM(AV$14:AV1074)</f>
        <v>0</v>
      </c>
      <c r="AX1074" s="11">
        <f t="shared" si="170"/>
        <v>0</v>
      </c>
      <c r="AY1074" s="11">
        <f t="shared" si="171"/>
        <v>1061</v>
      </c>
      <c r="AZ1074" s="11">
        <f t="shared" si="172"/>
        <v>0</v>
      </c>
      <c r="BA1074" s="11">
        <v>1061</v>
      </c>
      <c r="BB1074" s="54" t="s">
        <v>2342</v>
      </c>
      <c r="BC1074" s="54">
        <v>2</v>
      </c>
      <c r="BD1074" s="54">
        <v>5.0000000000000001E-4</v>
      </c>
      <c r="BE1074" s="38">
        <f t="shared" si="167"/>
        <v>0</v>
      </c>
      <c r="BF1074" s="68">
        <f t="shared" si="173"/>
        <v>0</v>
      </c>
      <c r="BG1074" s="44">
        <f>SUM(BF$14:BF1074)</f>
        <v>9</v>
      </c>
      <c r="BH1074" s="11">
        <f t="shared" si="174"/>
        <v>0</v>
      </c>
      <c r="BI1074" s="11">
        <f t="shared" si="175"/>
        <v>1061</v>
      </c>
      <c r="BT1074" s="74">
        <v>1030</v>
      </c>
      <c r="BU1074" s="74" t="s">
        <v>317</v>
      </c>
      <c r="BV1074" s="69" t="s">
        <v>2389</v>
      </c>
    </row>
    <row r="1075" spans="1:74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AP1075" s="68">
        <f t="shared" si="168"/>
        <v>0</v>
      </c>
      <c r="AQ1075" s="68">
        <v>1062</v>
      </c>
      <c r="AR1075" s="41" t="s">
        <v>1353</v>
      </c>
      <c r="AS1075" s="42">
        <v>2</v>
      </c>
      <c r="AT1075" s="43">
        <v>5.0000000000000001E-4</v>
      </c>
      <c r="AU1075" s="38">
        <f t="shared" si="166"/>
        <v>0</v>
      </c>
      <c r="AV1075" s="68">
        <f t="shared" si="169"/>
        <v>0</v>
      </c>
      <c r="AW1075" s="44">
        <f>SUM(AV$14:AV1075)</f>
        <v>0</v>
      </c>
      <c r="AX1075" s="11">
        <f t="shared" si="170"/>
        <v>0</v>
      </c>
      <c r="AY1075" s="11">
        <f t="shared" si="171"/>
        <v>1062</v>
      </c>
      <c r="AZ1075" s="11">
        <f t="shared" si="172"/>
        <v>0</v>
      </c>
      <c r="BA1075" s="11">
        <v>1062</v>
      </c>
      <c r="BB1075" s="54" t="s">
        <v>2343</v>
      </c>
      <c r="BC1075" s="54">
        <v>2</v>
      </c>
      <c r="BD1075" s="54">
        <v>5.0000000000000001E-4</v>
      </c>
      <c r="BE1075" s="38">
        <f t="shared" si="167"/>
        <v>0</v>
      </c>
      <c r="BF1075" s="68">
        <f t="shared" si="173"/>
        <v>0</v>
      </c>
      <c r="BG1075" s="44">
        <f>SUM(BF$14:BF1075)</f>
        <v>9</v>
      </c>
      <c r="BH1075" s="11">
        <f t="shared" si="174"/>
        <v>0</v>
      </c>
      <c r="BI1075" s="11">
        <f t="shared" si="175"/>
        <v>1062</v>
      </c>
      <c r="BT1075" s="74">
        <v>1031</v>
      </c>
      <c r="BU1075" s="74" t="s">
        <v>1328</v>
      </c>
      <c r="BV1075" s="69" t="s">
        <v>2389</v>
      </c>
    </row>
    <row r="1076" spans="1:74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AP1076" s="68">
        <f t="shared" si="168"/>
        <v>0</v>
      </c>
      <c r="AQ1076" s="68">
        <v>1063</v>
      </c>
      <c r="AR1076" s="41" t="s">
        <v>1354</v>
      </c>
      <c r="AS1076" s="42">
        <v>2</v>
      </c>
      <c r="AT1076" s="43">
        <v>5.0000000000000001E-4</v>
      </c>
      <c r="AU1076" s="38">
        <f t="shared" si="166"/>
        <v>0</v>
      </c>
      <c r="AV1076" s="68">
        <f t="shared" si="169"/>
        <v>0</v>
      </c>
      <c r="AW1076" s="44">
        <f>SUM(AV$14:AV1076)</f>
        <v>0</v>
      </c>
      <c r="AX1076" s="11">
        <f t="shared" si="170"/>
        <v>0</v>
      </c>
      <c r="AY1076" s="11">
        <f t="shared" si="171"/>
        <v>1063</v>
      </c>
      <c r="AZ1076" s="11">
        <f t="shared" si="172"/>
        <v>0</v>
      </c>
      <c r="BA1076" s="11">
        <v>1063</v>
      </c>
      <c r="BB1076" s="54" t="s">
        <v>2344</v>
      </c>
      <c r="BC1076" s="54">
        <v>2</v>
      </c>
      <c r="BD1076" s="54">
        <v>5.0000000000000001E-4</v>
      </c>
      <c r="BE1076" s="38">
        <f t="shared" si="167"/>
        <v>0</v>
      </c>
      <c r="BF1076" s="68">
        <f t="shared" si="173"/>
        <v>0</v>
      </c>
      <c r="BG1076" s="44">
        <f>SUM(BF$14:BF1076)</f>
        <v>9</v>
      </c>
      <c r="BH1076" s="11">
        <f t="shared" si="174"/>
        <v>0</v>
      </c>
      <c r="BI1076" s="11">
        <f t="shared" si="175"/>
        <v>1063</v>
      </c>
      <c r="BT1076" s="74">
        <v>1032</v>
      </c>
      <c r="BU1076" s="74" t="s">
        <v>318</v>
      </c>
      <c r="BV1076" s="69" t="s">
        <v>2389</v>
      </c>
    </row>
    <row r="1077" spans="1:74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AP1077" s="68">
        <f t="shared" si="168"/>
        <v>0</v>
      </c>
      <c r="AQ1077" s="68">
        <v>1064</v>
      </c>
      <c r="AR1077" s="41" t="s">
        <v>1355</v>
      </c>
      <c r="AS1077" s="42">
        <v>8</v>
      </c>
      <c r="AT1077" s="43">
        <v>3.0000000000000001E-3</v>
      </c>
      <c r="AU1077" s="38">
        <f t="shared" si="166"/>
        <v>0</v>
      </c>
      <c r="AV1077" s="68">
        <f t="shared" si="169"/>
        <v>0</v>
      </c>
      <c r="AW1077" s="44">
        <f>SUM(AV$14:AV1077)</f>
        <v>0</v>
      </c>
      <c r="AX1077" s="11">
        <f t="shared" si="170"/>
        <v>0</v>
      </c>
      <c r="AY1077" s="11">
        <f t="shared" si="171"/>
        <v>1064</v>
      </c>
      <c r="AZ1077" s="11">
        <f t="shared" si="172"/>
        <v>0</v>
      </c>
      <c r="BA1077" s="11">
        <v>1064</v>
      </c>
      <c r="BB1077" s="54" t="s">
        <v>2345</v>
      </c>
      <c r="BC1077" s="54">
        <v>8</v>
      </c>
      <c r="BD1077" s="54">
        <v>3.0000000000000001E-3</v>
      </c>
      <c r="BE1077" s="38">
        <f t="shared" si="167"/>
        <v>0</v>
      </c>
      <c r="BF1077" s="68">
        <f t="shared" si="173"/>
        <v>0</v>
      </c>
      <c r="BG1077" s="44">
        <f>SUM(BF$14:BF1077)</f>
        <v>9</v>
      </c>
      <c r="BH1077" s="11">
        <f t="shared" si="174"/>
        <v>0</v>
      </c>
      <c r="BI1077" s="11">
        <f t="shared" si="175"/>
        <v>1064</v>
      </c>
      <c r="BT1077" s="74">
        <v>1033</v>
      </c>
      <c r="BU1077" s="74" t="s">
        <v>1329</v>
      </c>
      <c r="BV1077" s="69" t="s">
        <v>2389</v>
      </c>
    </row>
    <row r="1078" spans="1:74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AP1078" s="68">
        <f t="shared" si="168"/>
        <v>0</v>
      </c>
      <c r="AQ1078" s="68">
        <v>1065</v>
      </c>
      <c r="AR1078" s="41" t="s">
        <v>1356</v>
      </c>
      <c r="AS1078" s="42">
        <v>8</v>
      </c>
      <c r="AT1078" s="43">
        <v>3.0000000000000001E-3</v>
      </c>
      <c r="AU1078" s="38">
        <f t="shared" si="166"/>
        <v>0</v>
      </c>
      <c r="AV1078" s="68">
        <f t="shared" si="169"/>
        <v>0</v>
      </c>
      <c r="AW1078" s="44">
        <f>SUM(AV$14:AV1078)</f>
        <v>0</v>
      </c>
      <c r="AX1078" s="11">
        <f t="shared" si="170"/>
        <v>0</v>
      </c>
      <c r="AY1078" s="11">
        <f t="shared" si="171"/>
        <v>1065</v>
      </c>
      <c r="AZ1078" s="11">
        <f t="shared" si="172"/>
        <v>0</v>
      </c>
      <c r="BA1078" s="11">
        <v>1065</v>
      </c>
      <c r="BB1078" s="54" t="s">
        <v>2346</v>
      </c>
      <c r="BC1078" s="54">
        <v>8</v>
      </c>
      <c r="BD1078" s="54">
        <v>3.0000000000000001E-3</v>
      </c>
      <c r="BE1078" s="38">
        <f t="shared" si="167"/>
        <v>0</v>
      </c>
      <c r="BF1078" s="68">
        <f t="shared" si="173"/>
        <v>0</v>
      </c>
      <c r="BG1078" s="44">
        <f>SUM(BF$14:BF1078)</f>
        <v>9</v>
      </c>
      <c r="BH1078" s="11">
        <f t="shared" si="174"/>
        <v>0</v>
      </c>
      <c r="BI1078" s="11">
        <f t="shared" si="175"/>
        <v>1065</v>
      </c>
      <c r="BT1078" s="74">
        <v>1034</v>
      </c>
      <c r="BU1078" s="74" t="s">
        <v>750</v>
      </c>
      <c r="BV1078" s="69" t="s">
        <v>2389</v>
      </c>
    </row>
    <row r="1079" spans="1:74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AP1079" s="68">
        <f t="shared" si="168"/>
        <v>0</v>
      </c>
      <c r="AQ1079" s="68">
        <v>1066</v>
      </c>
      <c r="AR1079" s="41" t="s">
        <v>1357</v>
      </c>
      <c r="AS1079" s="42">
        <v>3</v>
      </c>
      <c r="AT1079" s="43">
        <v>8.0000000000000004E-4</v>
      </c>
      <c r="AU1079" s="38">
        <f t="shared" si="166"/>
        <v>0</v>
      </c>
      <c r="AV1079" s="68">
        <f t="shared" si="169"/>
        <v>0</v>
      </c>
      <c r="AW1079" s="44">
        <f>SUM(AV$14:AV1079)</f>
        <v>0</v>
      </c>
      <c r="AX1079" s="11">
        <f t="shared" si="170"/>
        <v>0</v>
      </c>
      <c r="AY1079" s="11">
        <f t="shared" si="171"/>
        <v>1066</v>
      </c>
      <c r="AZ1079" s="11">
        <f t="shared" si="172"/>
        <v>0</v>
      </c>
      <c r="BA1079" s="11">
        <v>1066</v>
      </c>
      <c r="BB1079" s="54" t="s">
        <v>2347</v>
      </c>
      <c r="BC1079" s="54">
        <v>3</v>
      </c>
      <c r="BD1079" s="54">
        <v>8.0000000000000004E-4</v>
      </c>
      <c r="BE1079" s="38">
        <f t="shared" si="167"/>
        <v>0</v>
      </c>
      <c r="BF1079" s="68">
        <f t="shared" si="173"/>
        <v>0</v>
      </c>
      <c r="BG1079" s="44">
        <f>SUM(BF$14:BF1079)</f>
        <v>9</v>
      </c>
      <c r="BH1079" s="11">
        <f t="shared" si="174"/>
        <v>0</v>
      </c>
      <c r="BI1079" s="11">
        <f t="shared" si="175"/>
        <v>1066</v>
      </c>
      <c r="BT1079" s="74">
        <v>1035</v>
      </c>
      <c r="BU1079" s="74" t="s">
        <v>613</v>
      </c>
      <c r="BV1079" s="69" t="s">
        <v>2389</v>
      </c>
    </row>
    <row r="1080" spans="1:74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AP1080" s="68">
        <f t="shared" si="168"/>
        <v>0</v>
      </c>
      <c r="AQ1080" s="68">
        <v>1067</v>
      </c>
      <c r="AR1080" s="41" t="s">
        <v>792</v>
      </c>
      <c r="AS1080" s="42">
        <v>3</v>
      </c>
      <c r="AT1080" s="43">
        <v>8.0000000000000004E-4</v>
      </c>
      <c r="AU1080" s="38">
        <f t="shared" si="166"/>
        <v>0</v>
      </c>
      <c r="AV1080" s="68">
        <f t="shared" si="169"/>
        <v>0</v>
      </c>
      <c r="AW1080" s="44">
        <f>SUM(AV$14:AV1080)</f>
        <v>0</v>
      </c>
      <c r="AX1080" s="11">
        <f t="shared" si="170"/>
        <v>0</v>
      </c>
      <c r="AY1080" s="11">
        <f t="shared" si="171"/>
        <v>1067</v>
      </c>
      <c r="AZ1080" s="11">
        <f t="shared" si="172"/>
        <v>0</v>
      </c>
      <c r="BA1080" s="11">
        <v>1067</v>
      </c>
      <c r="BB1080" s="54" t="s">
        <v>1763</v>
      </c>
      <c r="BC1080" s="54">
        <v>3</v>
      </c>
      <c r="BD1080" s="54">
        <v>8.0000000000000004E-4</v>
      </c>
      <c r="BE1080" s="38">
        <f t="shared" si="167"/>
        <v>0</v>
      </c>
      <c r="BF1080" s="68">
        <f t="shared" si="173"/>
        <v>0</v>
      </c>
      <c r="BG1080" s="44">
        <f>SUM(BF$14:BF1080)</f>
        <v>9</v>
      </c>
      <c r="BH1080" s="11">
        <f t="shared" si="174"/>
        <v>0</v>
      </c>
      <c r="BI1080" s="11">
        <f t="shared" si="175"/>
        <v>1067</v>
      </c>
      <c r="BT1080" s="74">
        <v>1036</v>
      </c>
      <c r="BU1080" s="74" t="s">
        <v>1330</v>
      </c>
      <c r="BV1080" s="69" t="s">
        <v>2389</v>
      </c>
    </row>
    <row r="1081" spans="1:74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AP1081" s="68">
        <f t="shared" si="168"/>
        <v>0</v>
      </c>
      <c r="AQ1081" s="68">
        <v>1068</v>
      </c>
      <c r="AR1081" s="41" t="s">
        <v>1358</v>
      </c>
      <c r="AS1081" s="42">
        <v>4</v>
      </c>
      <c r="AT1081" s="43">
        <v>1.1999999999999999E-3</v>
      </c>
      <c r="AU1081" s="38">
        <f t="shared" si="166"/>
        <v>0</v>
      </c>
      <c r="AV1081" s="68">
        <f t="shared" si="169"/>
        <v>0</v>
      </c>
      <c r="AW1081" s="44">
        <f>SUM(AV$14:AV1081)</f>
        <v>0</v>
      </c>
      <c r="AX1081" s="11">
        <f t="shared" si="170"/>
        <v>0</v>
      </c>
      <c r="AY1081" s="11">
        <f t="shared" si="171"/>
        <v>1068</v>
      </c>
      <c r="AZ1081" s="11">
        <f t="shared" si="172"/>
        <v>0</v>
      </c>
      <c r="BA1081" s="11">
        <v>1068</v>
      </c>
      <c r="BB1081" s="54" t="s">
        <v>2348</v>
      </c>
      <c r="BC1081" s="54">
        <v>4</v>
      </c>
      <c r="BD1081" s="54">
        <v>1.1999999999999999E-3</v>
      </c>
      <c r="BE1081" s="38">
        <f t="shared" si="167"/>
        <v>0</v>
      </c>
      <c r="BF1081" s="68">
        <f t="shared" si="173"/>
        <v>0</v>
      </c>
      <c r="BG1081" s="44">
        <f>SUM(BF$14:BF1081)</f>
        <v>9</v>
      </c>
      <c r="BH1081" s="11">
        <f t="shared" si="174"/>
        <v>0</v>
      </c>
      <c r="BI1081" s="11">
        <f t="shared" si="175"/>
        <v>1068</v>
      </c>
      <c r="BT1081" s="74">
        <v>1037</v>
      </c>
      <c r="BU1081" s="74" t="s">
        <v>230</v>
      </c>
      <c r="BV1081" s="69" t="s">
        <v>2389</v>
      </c>
    </row>
    <row r="1082" spans="1:74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AP1082" s="68">
        <f t="shared" si="168"/>
        <v>0</v>
      </c>
      <c r="AQ1082" s="68">
        <v>1069</v>
      </c>
      <c r="AR1082" s="41" t="s">
        <v>1356</v>
      </c>
      <c r="AS1082" s="42">
        <v>8</v>
      </c>
      <c r="AT1082" s="43">
        <v>3.0000000000000001E-3</v>
      </c>
      <c r="AU1082" s="38">
        <f t="shared" si="166"/>
        <v>0</v>
      </c>
      <c r="AV1082" s="68">
        <f t="shared" si="169"/>
        <v>0</v>
      </c>
      <c r="AW1082" s="44">
        <f>SUM(AV$14:AV1082)</f>
        <v>0</v>
      </c>
      <c r="AX1082" s="11">
        <f t="shared" si="170"/>
        <v>0</v>
      </c>
      <c r="AY1082" s="11">
        <f t="shared" si="171"/>
        <v>1069</v>
      </c>
      <c r="AZ1082" s="11">
        <f t="shared" si="172"/>
        <v>0</v>
      </c>
      <c r="BA1082" s="11">
        <v>1069</v>
      </c>
      <c r="BB1082" s="54" t="s">
        <v>2346</v>
      </c>
      <c r="BC1082" s="54">
        <v>8</v>
      </c>
      <c r="BD1082" s="54">
        <v>3.0000000000000001E-3</v>
      </c>
      <c r="BE1082" s="38">
        <f t="shared" si="167"/>
        <v>0</v>
      </c>
      <c r="BF1082" s="68">
        <f t="shared" si="173"/>
        <v>0</v>
      </c>
      <c r="BG1082" s="44">
        <f>SUM(BF$14:BF1082)</f>
        <v>9</v>
      </c>
      <c r="BH1082" s="11">
        <f t="shared" si="174"/>
        <v>0</v>
      </c>
      <c r="BI1082" s="11">
        <f t="shared" si="175"/>
        <v>1069</v>
      </c>
      <c r="BT1082" s="74">
        <v>1038</v>
      </c>
      <c r="BU1082" s="74" t="s">
        <v>1331</v>
      </c>
      <c r="BV1082" s="69" t="s">
        <v>2389</v>
      </c>
    </row>
    <row r="1083" spans="1:74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AP1083" s="68">
        <f t="shared" si="168"/>
        <v>0</v>
      </c>
      <c r="AQ1083" s="68">
        <v>1070</v>
      </c>
      <c r="AR1083" s="41" t="s">
        <v>1359</v>
      </c>
      <c r="AS1083" s="42">
        <v>7</v>
      </c>
      <c r="AT1083" s="43">
        <v>2.5000000000000001E-3</v>
      </c>
      <c r="AU1083" s="38">
        <f t="shared" si="166"/>
        <v>0</v>
      </c>
      <c r="AV1083" s="68">
        <f t="shared" si="169"/>
        <v>0</v>
      </c>
      <c r="AW1083" s="44">
        <f>SUM(AV$14:AV1083)</f>
        <v>0</v>
      </c>
      <c r="AX1083" s="11">
        <f t="shared" si="170"/>
        <v>0</v>
      </c>
      <c r="AY1083" s="11">
        <f t="shared" si="171"/>
        <v>1070</v>
      </c>
      <c r="AZ1083" s="11">
        <f t="shared" si="172"/>
        <v>0</v>
      </c>
      <c r="BA1083" s="11">
        <v>1070</v>
      </c>
      <c r="BB1083" s="54" t="s">
        <v>2349</v>
      </c>
      <c r="BC1083" s="54">
        <v>7</v>
      </c>
      <c r="BD1083" s="54">
        <v>2.5000000000000001E-3</v>
      </c>
      <c r="BE1083" s="38">
        <f t="shared" si="167"/>
        <v>0</v>
      </c>
      <c r="BF1083" s="68">
        <f t="shared" si="173"/>
        <v>0</v>
      </c>
      <c r="BG1083" s="44">
        <f>SUM(BF$14:BF1083)</f>
        <v>9</v>
      </c>
      <c r="BH1083" s="11">
        <f t="shared" si="174"/>
        <v>0</v>
      </c>
      <c r="BI1083" s="11">
        <f t="shared" si="175"/>
        <v>1070</v>
      </c>
      <c r="BT1083" s="74">
        <v>1039</v>
      </c>
      <c r="BU1083" s="74" t="s">
        <v>1332</v>
      </c>
      <c r="BV1083" s="69" t="s">
        <v>2389</v>
      </c>
    </row>
    <row r="1084" spans="1:74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AP1084" s="68">
        <f t="shared" si="168"/>
        <v>0</v>
      </c>
      <c r="AQ1084" s="68">
        <v>1071</v>
      </c>
      <c r="AR1084" s="41" t="s">
        <v>1360</v>
      </c>
      <c r="AS1084" s="42">
        <v>3</v>
      </c>
      <c r="AT1084" s="43">
        <v>8.0000000000000004E-4</v>
      </c>
      <c r="AU1084" s="38">
        <f t="shared" si="166"/>
        <v>0</v>
      </c>
      <c r="AV1084" s="68">
        <f t="shared" si="169"/>
        <v>0</v>
      </c>
      <c r="AW1084" s="44">
        <f>SUM(AV$14:AV1084)</f>
        <v>0</v>
      </c>
      <c r="AX1084" s="11">
        <f t="shared" si="170"/>
        <v>0</v>
      </c>
      <c r="AY1084" s="11">
        <f t="shared" si="171"/>
        <v>1071</v>
      </c>
      <c r="AZ1084" s="11">
        <f t="shared" si="172"/>
        <v>0</v>
      </c>
      <c r="BA1084" s="11">
        <v>1071</v>
      </c>
      <c r="BB1084" s="54" t="s">
        <v>2350</v>
      </c>
      <c r="BC1084" s="54">
        <v>3</v>
      </c>
      <c r="BD1084" s="54">
        <v>8.0000000000000004E-4</v>
      </c>
      <c r="BE1084" s="38">
        <f t="shared" si="167"/>
        <v>0</v>
      </c>
      <c r="BF1084" s="68">
        <f t="shared" si="173"/>
        <v>0</v>
      </c>
      <c r="BG1084" s="44">
        <f>SUM(BF$14:BF1084)</f>
        <v>9</v>
      </c>
      <c r="BH1084" s="11">
        <f t="shared" si="174"/>
        <v>0</v>
      </c>
      <c r="BI1084" s="11">
        <f t="shared" si="175"/>
        <v>1071</v>
      </c>
      <c r="BT1084" s="74">
        <v>1040</v>
      </c>
      <c r="BU1084" s="74" t="s">
        <v>753</v>
      </c>
      <c r="BV1084" s="69" t="s">
        <v>2389</v>
      </c>
    </row>
    <row r="1085" spans="1:74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AP1085" s="68">
        <f t="shared" si="168"/>
        <v>0</v>
      </c>
      <c r="AQ1085" s="68">
        <v>1072</v>
      </c>
      <c r="AR1085" s="41" t="s">
        <v>1361</v>
      </c>
      <c r="AS1085" s="42">
        <v>6</v>
      </c>
      <c r="AT1085" s="43">
        <v>2E-3</v>
      </c>
      <c r="AU1085" s="38">
        <f t="shared" si="166"/>
        <v>0</v>
      </c>
      <c r="AV1085" s="68">
        <f t="shared" si="169"/>
        <v>0</v>
      </c>
      <c r="AW1085" s="44">
        <f>SUM(AV$14:AV1085)</f>
        <v>0</v>
      </c>
      <c r="AX1085" s="11">
        <f t="shared" si="170"/>
        <v>0</v>
      </c>
      <c r="AY1085" s="11">
        <f t="shared" si="171"/>
        <v>1072</v>
      </c>
      <c r="AZ1085" s="11">
        <f t="shared" si="172"/>
        <v>0</v>
      </c>
      <c r="BA1085" s="11">
        <v>1072</v>
      </c>
      <c r="BB1085" s="54" t="s">
        <v>2351</v>
      </c>
      <c r="BC1085" s="54">
        <v>6</v>
      </c>
      <c r="BD1085" s="54">
        <v>2E-3</v>
      </c>
      <c r="BE1085" s="38">
        <f t="shared" si="167"/>
        <v>0</v>
      </c>
      <c r="BF1085" s="68">
        <f t="shared" si="173"/>
        <v>0</v>
      </c>
      <c r="BG1085" s="44">
        <f>SUM(BF$14:BF1085)</f>
        <v>9</v>
      </c>
      <c r="BH1085" s="11">
        <f t="shared" si="174"/>
        <v>0</v>
      </c>
      <c r="BI1085" s="11">
        <f t="shared" si="175"/>
        <v>1072</v>
      </c>
      <c r="BT1085" s="74">
        <v>1041</v>
      </c>
      <c r="BU1085" s="74" t="s">
        <v>1333</v>
      </c>
      <c r="BV1085" s="69" t="s">
        <v>2389</v>
      </c>
    </row>
    <row r="1086" spans="1:74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AP1086" s="68">
        <f t="shared" si="168"/>
        <v>0</v>
      </c>
      <c r="AQ1086" s="68">
        <v>1073</v>
      </c>
      <c r="AR1086" s="41" t="s">
        <v>1362</v>
      </c>
      <c r="AS1086" s="42">
        <v>3</v>
      </c>
      <c r="AT1086" s="43">
        <v>8.0000000000000004E-4</v>
      </c>
      <c r="AU1086" s="38">
        <f t="shared" si="166"/>
        <v>0</v>
      </c>
      <c r="AV1086" s="68">
        <f t="shared" si="169"/>
        <v>0</v>
      </c>
      <c r="AW1086" s="44">
        <f>SUM(AV$14:AV1086)</f>
        <v>0</v>
      </c>
      <c r="AX1086" s="11">
        <f t="shared" si="170"/>
        <v>0</v>
      </c>
      <c r="AY1086" s="11">
        <f t="shared" si="171"/>
        <v>1073</v>
      </c>
      <c r="AZ1086" s="11">
        <f t="shared" si="172"/>
        <v>0</v>
      </c>
      <c r="BA1086" s="11">
        <v>1073</v>
      </c>
      <c r="BB1086" s="54" t="s">
        <v>2352</v>
      </c>
      <c r="BC1086" s="54">
        <v>3</v>
      </c>
      <c r="BD1086" s="54">
        <v>8.0000000000000004E-4</v>
      </c>
      <c r="BE1086" s="38">
        <f t="shared" si="167"/>
        <v>0</v>
      </c>
      <c r="BF1086" s="68">
        <f t="shared" si="173"/>
        <v>0</v>
      </c>
      <c r="BG1086" s="44">
        <f>SUM(BF$14:BF1086)</f>
        <v>9</v>
      </c>
      <c r="BH1086" s="11">
        <f t="shared" si="174"/>
        <v>0</v>
      </c>
      <c r="BI1086" s="11">
        <f t="shared" si="175"/>
        <v>1073</v>
      </c>
      <c r="BT1086" s="74">
        <v>1042</v>
      </c>
      <c r="BU1086" s="74" t="s">
        <v>1334</v>
      </c>
      <c r="BV1086" s="69" t="s">
        <v>2389</v>
      </c>
    </row>
    <row r="1087" spans="1:74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AP1087" s="68">
        <f t="shared" si="168"/>
        <v>0</v>
      </c>
      <c r="AQ1087" s="68">
        <v>1074</v>
      </c>
      <c r="AR1087" s="41" t="s">
        <v>1363</v>
      </c>
      <c r="AS1087" s="42">
        <v>2</v>
      </c>
      <c r="AT1087" s="43">
        <v>5.0000000000000001E-4</v>
      </c>
      <c r="AU1087" s="38">
        <f t="shared" si="166"/>
        <v>0</v>
      </c>
      <c r="AV1087" s="68">
        <f t="shared" si="169"/>
        <v>0</v>
      </c>
      <c r="AW1087" s="44">
        <f>SUM(AV$14:AV1087)</f>
        <v>0</v>
      </c>
      <c r="AX1087" s="11">
        <f t="shared" si="170"/>
        <v>0</v>
      </c>
      <c r="AY1087" s="11">
        <f t="shared" si="171"/>
        <v>1074</v>
      </c>
      <c r="AZ1087" s="11">
        <f t="shared" si="172"/>
        <v>0</v>
      </c>
      <c r="BA1087" s="11">
        <v>1074</v>
      </c>
      <c r="BB1087" s="54" t="s">
        <v>2353</v>
      </c>
      <c r="BC1087" s="54">
        <v>2</v>
      </c>
      <c r="BD1087" s="54">
        <v>5.0000000000000001E-4</v>
      </c>
      <c r="BE1087" s="38">
        <f t="shared" si="167"/>
        <v>0</v>
      </c>
      <c r="BF1087" s="68">
        <f t="shared" si="173"/>
        <v>0</v>
      </c>
      <c r="BG1087" s="44">
        <f>SUM(BF$14:BF1087)</f>
        <v>9</v>
      </c>
      <c r="BH1087" s="11">
        <f t="shared" si="174"/>
        <v>0</v>
      </c>
      <c r="BI1087" s="11">
        <f t="shared" si="175"/>
        <v>1074</v>
      </c>
      <c r="BT1087" s="74">
        <v>1043</v>
      </c>
      <c r="BU1087" s="74" t="s">
        <v>1335</v>
      </c>
      <c r="BV1087" s="69" t="s">
        <v>2389</v>
      </c>
    </row>
    <row r="1088" spans="1:74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AP1088" s="68">
        <f t="shared" si="168"/>
        <v>0</v>
      </c>
      <c r="AQ1088" s="68">
        <v>1075</v>
      </c>
      <c r="AR1088" s="41" t="s">
        <v>1364</v>
      </c>
      <c r="AS1088" s="42">
        <v>2</v>
      </c>
      <c r="AT1088" s="43">
        <v>5.0000000000000001E-4</v>
      </c>
      <c r="AU1088" s="38">
        <f t="shared" si="166"/>
        <v>0</v>
      </c>
      <c r="AV1088" s="68">
        <f t="shared" si="169"/>
        <v>0</v>
      </c>
      <c r="AW1088" s="44">
        <f>SUM(AV$14:AV1088)</f>
        <v>0</v>
      </c>
      <c r="AX1088" s="11">
        <f t="shared" si="170"/>
        <v>0</v>
      </c>
      <c r="AY1088" s="11">
        <f t="shared" si="171"/>
        <v>1075</v>
      </c>
      <c r="AZ1088" s="11">
        <f t="shared" si="172"/>
        <v>0</v>
      </c>
      <c r="BA1088" s="11">
        <v>1075</v>
      </c>
      <c r="BB1088" s="54" t="s">
        <v>2354</v>
      </c>
      <c r="BC1088" s="54">
        <v>2</v>
      </c>
      <c r="BD1088" s="54">
        <v>5.0000000000000001E-4</v>
      </c>
      <c r="BE1088" s="38">
        <f t="shared" si="167"/>
        <v>0</v>
      </c>
      <c r="BF1088" s="68">
        <f t="shared" si="173"/>
        <v>0</v>
      </c>
      <c r="BG1088" s="44">
        <f>SUM(BF$14:BF1088)</f>
        <v>9</v>
      </c>
      <c r="BH1088" s="11">
        <f t="shared" si="174"/>
        <v>0</v>
      </c>
      <c r="BI1088" s="11">
        <f t="shared" si="175"/>
        <v>1075</v>
      </c>
      <c r="BT1088" s="74">
        <v>1044</v>
      </c>
      <c r="BU1088" s="74" t="s">
        <v>1336</v>
      </c>
      <c r="BV1088" s="69" t="s">
        <v>2389</v>
      </c>
    </row>
    <row r="1089" spans="1:74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AP1089" s="68">
        <f t="shared" si="168"/>
        <v>0</v>
      </c>
      <c r="AQ1089" s="68">
        <v>1076</v>
      </c>
      <c r="AR1089" s="41" t="s">
        <v>1365</v>
      </c>
      <c r="AS1089" s="42">
        <v>4</v>
      </c>
      <c r="AT1089" s="43">
        <v>1.1999999999999999E-3</v>
      </c>
      <c r="AU1089" s="38">
        <f t="shared" si="166"/>
        <v>0</v>
      </c>
      <c r="AV1089" s="68">
        <f t="shared" si="169"/>
        <v>0</v>
      </c>
      <c r="AW1089" s="44">
        <f>SUM(AV$14:AV1089)</f>
        <v>0</v>
      </c>
      <c r="AX1089" s="11">
        <f t="shared" si="170"/>
        <v>0</v>
      </c>
      <c r="AY1089" s="11">
        <f t="shared" si="171"/>
        <v>1076</v>
      </c>
      <c r="AZ1089" s="11">
        <f t="shared" si="172"/>
        <v>0</v>
      </c>
      <c r="BA1089" s="11">
        <v>1076</v>
      </c>
      <c r="BB1089" s="54" t="s">
        <v>2355</v>
      </c>
      <c r="BC1089" s="54">
        <v>4</v>
      </c>
      <c r="BD1089" s="54">
        <v>1.1999999999999999E-3</v>
      </c>
      <c r="BE1089" s="38">
        <f t="shared" si="167"/>
        <v>0</v>
      </c>
      <c r="BF1089" s="68">
        <f t="shared" si="173"/>
        <v>0</v>
      </c>
      <c r="BG1089" s="44">
        <f>SUM(BF$14:BF1089)</f>
        <v>9</v>
      </c>
      <c r="BH1089" s="11">
        <f t="shared" si="174"/>
        <v>0</v>
      </c>
      <c r="BI1089" s="11">
        <f t="shared" si="175"/>
        <v>1076</v>
      </c>
      <c r="BT1089" s="74">
        <v>1045</v>
      </c>
      <c r="BU1089" s="74" t="s">
        <v>1337</v>
      </c>
      <c r="BV1089" s="69" t="s">
        <v>2389</v>
      </c>
    </row>
    <row r="1090" spans="1:74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AP1090" s="68">
        <f t="shared" si="168"/>
        <v>0</v>
      </c>
      <c r="AQ1090" s="68">
        <v>1077</v>
      </c>
      <c r="AR1090" s="41" t="s">
        <v>1366</v>
      </c>
      <c r="AS1090" s="42">
        <v>8</v>
      </c>
      <c r="AT1090" s="43">
        <v>3.0000000000000001E-3</v>
      </c>
      <c r="AU1090" s="38">
        <f t="shared" si="166"/>
        <v>0</v>
      </c>
      <c r="AV1090" s="68">
        <f t="shared" si="169"/>
        <v>0</v>
      </c>
      <c r="AW1090" s="44">
        <f>SUM(AV$14:AV1090)</f>
        <v>0</v>
      </c>
      <c r="AX1090" s="11">
        <f t="shared" si="170"/>
        <v>0</v>
      </c>
      <c r="AY1090" s="11">
        <f t="shared" si="171"/>
        <v>1077</v>
      </c>
      <c r="AZ1090" s="11">
        <f t="shared" si="172"/>
        <v>0</v>
      </c>
      <c r="BA1090" s="11">
        <v>1077</v>
      </c>
      <c r="BB1090" s="54" t="s">
        <v>2356</v>
      </c>
      <c r="BC1090" s="54">
        <v>8</v>
      </c>
      <c r="BD1090" s="54">
        <v>3.0000000000000001E-3</v>
      </c>
      <c r="BE1090" s="38">
        <f t="shared" si="167"/>
        <v>0</v>
      </c>
      <c r="BF1090" s="68">
        <f t="shared" si="173"/>
        <v>0</v>
      </c>
      <c r="BG1090" s="44">
        <f>SUM(BF$14:BF1090)</f>
        <v>9</v>
      </c>
      <c r="BH1090" s="11">
        <f t="shared" si="174"/>
        <v>0</v>
      </c>
      <c r="BI1090" s="11">
        <f t="shared" si="175"/>
        <v>1077</v>
      </c>
      <c r="BT1090" s="74">
        <v>1046</v>
      </c>
      <c r="BU1090" s="74" t="s">
        <v>1338</v>
      </c>
      <c r="BV1090" s="69" t="s">
        <v>2389</v>
      </c>
    </row>
    <row r="1091" spans="1:74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AP1091" s="68">
        <f t="shared" si="168"/>
        <v>0</v>
      </c>
      <c r="AQ1091" s="68">
        <v>1078</v>
      </c>
      <c r="AR1091" s="41" t="s">
        <v>799</v>
      </c>
      <c r="AS1091" s="42">
        <v>8</v>
      </c>
      <c r="AT1091" s="43">
        <v>3.0000000000000001E-3</v>
      </c>
      <c r="AU1091" s="38">
        <f t="shared" si="166"/>
        <v>0</v>
      </c>
      <c r="AV1091" s="68">
        <f t="shared" si="169"/>
        <v>0</v>
      </c>
      <c r="AW1091" s="44">
        <f>SUM(AV$14:AV1091)</f>
        <v>0</v>
      </c>
      <c r="AX1091" s="11">
        <f t="shared" si="170"/>
        <v>0</v>
      </c>
      <c r="AY1091" s="11">
        <f t="shared" si="171"/>
        <v>1078</v>
      </c>
      <c r="AZ1091" s="11">
        <f t="shared" si="172"/>
        <v>0</v>
      </c>
      <c r="BA1091" s="11">
        <v>1078</v>
      </c>
      <c r="BB1091" s="54" t="s">
        <v>1770</v>
      </c>
      <c r="BC1091" s="54">
        <v>8</v>
      </c>
      <c r="BD1091" s="54">
        <v>3.0000000000000001E-3</v>
      </c>
      <c r="BE1091" s="38">
        <f t="shared" si="167"/>
        <v>0</v>
      </c>
      <c r="BF1091" s="68">
        <f t="shared" si="173"/>
        <v>0</v>
      </c>
      <c r="BG1091" s="44">
        <f>SUM(BF$14:BF1091)</f>
        <v>9</v>
      </c>
      <c r="BH1091" s="11">
        <f t="shared" si="174"/>
        <v>0</v>
      </c>
      <c r="BI1091" s="11">
        <f t="shared" si="175"/>
        <v>1078</v>
      </c>
      <c r="BT1091" s="74">
        <v>1047</v>
      </c>
      <c r="BU1091" s="74" t="s">
        <v>1339</v>
      </c>
      <c r="BV1091" s="69" t="s">
        <v>2389</v>
      </c>
    </row>
    <row r="1092" spans="1:74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AP1092" s="68">
        <f t="shared" si="168"/>
        <v>0</v>
      </c>
      <c r="AQ1092" s="68">
        <v>1079</v>
      </c>
      <c r="AR1092" s="41" t="s">
        <v>1367</v>
      </c>
      <c r="AS1092" s="42">
        <v>6</v>
      </c>
      <c r="AT1092" s="43">
        <v>2E-3</v>
      </c>
      <c r="AU1092" s="38">
        <f t="shared" si="166"/>
        <v>0</v>
      </c>
      <c r="AV1092" s="68">
        <f t="shared" si="169"/>
        <v>0</v>
      </c>
      <c r="AW1092" s="44">
        <f>SUM(AV$14:AV1092)</f>
        <v>0</v>
      </c>
      <c r="AX1092" s="11">
        <f t="shared" si="170"/>
        <v>0</v>
      </c>
      <c r="AY1092" s="11">
        <f t="shared" si="171"/>
        <v>1079</v>
      </c>
      <c r="AZ1092" s="11">
        <f t="shared" si="172"/>
        <v>0</v>
      </c>
      <c r="BA1092" s="11">
        <v>1079</v>
      </c>
      <c r="BB1092" s="54" t="s">
        <v>2357</v>
      </c>
      <c r="BC1092" s="54">
        <v>6</v>
      </c>
      <c r="BD1092" s="54">
        <v>2E-3</v>
      </c>
      <c r="BE1092" s="38">
        <f t="shared" si="167"/>
        <v>0</v>
      </c>
      <c r="BF1092" s="68">
        <f t="shared" si="173"/>
        <v>0</v>
      </c>
      <c r="BG1092" s="44">
        <f>SUM(BF$14:BF1092)</f>
        <v>9</v>
      </c>
      <c r="BH1092" s="11">
        <f t="shared" si="174"/>
        <v>0</v>
      </c>
      <c r="BI1092" s="11">
        <f t="shared" si="175"/>
        <v>1079</v>
      </c>
      <c r="BT1092" s="74">
        <v>1048</v>
      </c>
      <c r="BU1092" s="74" t="s">
        <v>1340</v>
      </c>
      <c r="BV1092" s="69" t="s">
        <v>2389</v>
      </c>
    </row>
    <row r="1093" spans="1:74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AP1093" s="68">
        <f t="shared" si="168"/>
        <v>0</v>
      </c>
      <c r="AQ1093" s="68">
        <v>1080</v>
      </c>
      <c r="AR1093" s="41" t="s">
        <v>1368</v>
      </c>
      <c r="AS1093" s="42">
        <v>5</v>
      </c>
      <c r="AT1093" s="43">
        <v>1.6000000000000001E-3</v>
      </c>
      <c r="AU1093" s="38">
        <f t="shared" si="166"/>
        <v>0</v>
      </c>
      <c r="AV1093" s="68">
        <f t="shared" si="169"/>
        <v>0</v>
      </c>
      <c r="AW1093" s="44">
        <f>SUM(AV$14:AV1093)</f>
        <v>0</v>
      </c>
      <c r="AX1093" s="11">
        <f t="shared" si="170"/>
        <v>0</v>
      </c>
      <c r="AY1093" s="11">
        <f t="shared" si="171"/>
        <v>1080</v>
      </c>
      <c r="AZ1093" s="11">
        <f t="shared" si="172"/>
        <v>0</v>
      </c>
      <c r="BA1093" s="11">
        <v>1080</v>
      </c>
      <c r="BB1093" s="54" t="s">
        <v>2358</v>
      </c>
      <c r="BC1093" s="54">
        <v>5</v>
      </c>
      <c r="BD1093" s="54">
        <v>1.6000000000000001E-3</v>
      </c>
      <c r="BE1093" s="38">
        <f t="shared" si="167"/>
        <v>0</v>
      </c>
      <c r="BF1093" s="68">
        <f t="shared" si="173"/>
        <v>0</v>
      </c>
      <c r="BG1093" s="44">
        <f>SUM(BF$14:BF1093)</f>
        <v>9</v>
      </c>
      <c r="BH1093" s="11">
        <f t="shared" si="174"/>
        <v>0</v>
      </c>
      <c r="BI1093" s="11">
        <f t="shared" si="175"/>
        <v>1080</v>
      </c>
      <c r="BT1093" s="74">
        <v>1049</v>
      </c>
      <c r="BU1093" s="74" t="s">
        <v>1341</v>
      </c>
      <c r="BV1093" s="69" t="s">
        <v>2389</v>
      </c>
    </row>
    <row r="1094" spans="1:74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AP1094" s="68">
        <f t="shared" si="168"/>
        <v>0</v>
      </c>
      <c r="AQ1094" s="68">
        <v>1081</v>
      </c>
      <c r="AR1094" s="41" t="s">
        <v>1369</v>
      </c>
      <c r="AS1094" s="42">
        <v>4</v>
      </c>
      <c r="AT1094" s="43">
        <v>1.1999999999999999E-3</v>
      </c>
      <c r="AU1094" s="38">
        <f t="shared" si="166"/>
        <v>0</v>
      </c>
      <c r="AV1094" s="68">
        <f t="shared" si="169"/>
        <v>0</v>
      </c>
      <c r="AW1094" s="44">
        <f>SUM(AV$14:AV1094)</f>
        <v>0</v>
      </c>
      <c r="AX1094" s="11">
        <f t="shared" si="170"/>
        <v>0</v>
      </c>
      <c r="AY1094" s="11">
        <f t="shared" si="171"/>
        <v>1081</v>
      </c>
      <c r="AZ1094" s="11">
        <f t="shared" si="172"/>
        <v>0</v>
      </c>
      <c r="BA1094" s="11">
        <v>1081</v>
      </c>
      <c r="BB1094" s="54" t="s">
        <v>2359</v>
      </c>
      <c r="BC1094" s="54">
        <v>4</v>
      </c>
      <c r="BD1094" s="54">
        <v>1.1999999999999999E-3</v>
      </c>
      <c r="BE1094" s="38">
        <f t="shared" si="167"/>
        <v>0</v>
      </c>
      <c r="BF1094" s="68">
        <f t="shared" si="173"/>
        <v>0</v>
      </c>
      <c r="BG1094" s="44">
        <f>SUM(BF$14:BF1094)</f>
        <v>9</v>
      </c>
      <c r="BH1094" s="11">
        <f t="shared" si="174"/>
        <v>0</v>
      </c>
      <c r="BI1094" s="11">
        <f t="shared" si="175"/>
        <v>1081</v>
      </c>
      <c r="BT1094" s="74">
        <v>1050</v>
      </c>
      <c r="BU1094" s="74" t="s">
        <v>1342</v>
      </c>
      <c r="BV1094" s="69" t="s">
        <v>2389</v>
      </c>
    </row>
    <row r="1095" spans="1:74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AP1095" s="68">
        <f t="shared" si="168"/>
        <v>0</v>
      </c>
      <c r="AQ1095" s="68">
        <v>1082</v>
      </c>
      <c r="AR1095" s="41" t="s">
        <v>1370</v>
      </c>
      <c r="AS1095" s="42">
        <v>8</v>
      </c>
      <c r="AT1095" s="43">
        <v>3.0000000000000001E-3</v>
      </c>
      <c r="AU1095" s="38">
        <f t="shared" si="166"/>
        <v>0</v>
      </c>
      <c r="AV1095" s="68">
        <f t="shared" si="169"/>
        <v>0</v>
      </c>
      <c r="AW1095" s="44">
        <f>SUM(AV$14:AV1095)</f>
        <v>0</v>
      </c>
      <c r="AX1095" s="11">
        <f t="shared" si="170"/>
        <v>0</v>
      </c>
      <c r="AY1095" s="11">
        <f t="shared" si="171"/>
        <v>1082</v>
      </c>
      <c r="AZ1095" s="11">
        <f t="shared" si="172"/>
        <v>0</v>
      </c>
      <c r="BA1095" s="11">
        <v>1082</v>
      </c>
      <c r="BB1095" s="54" t="s">
        <v>2360</v>
      </c>
      <c r="BC1095" s="54">
        <v>8</v>
      </c>
      <c r="BD1095" s="54">
        <v>3.0000000000000001E-3</v>
      </c>
      <c r="BE1095" s="38">
        <f t="shared" si="167"/>
        <v>0</v>
      </c>
      <c r="BF1095" s="68">
        <f t="shared" si="173"/>
        <v>0</v>
      </c>
      <c r="BG1095" s="44">
        <f>SUM(BF$14:BF1095)</f>
        <v>9</v>
      </c>
      <c r="BH1095" s="11">
        <f t="shared" si="174"/>
        <v>0</v>
      </c>
      <c r="BI1095" s="11">
        <f t="shared" si="175"/>
        <v>1082</v>
      </c>
      <c r="BT1095" s="74">
        <v>1051</v>
      </c>
      <c r="BU1095" s="74" t="s">
        <v>1343</v>
      </c>
      <c r="BV1095" s="69" t="s">
        <v>2389</v>
      </c>
    </row>
    <row r="1096" spans="1:74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AP1096" s="68">
        <f t="shared" si="168"/>
        <v>0</v>
      </c>
      <c r="AQ1096" s="68">
        <v>1083</v>
      </c>
      <c r="AR1096" s="41" t="s">
        <v>1371</v>
      </c>
      <c r="AS1096" s="42">
        <v>5</v>
      </c>
      <c r="AT1096" s="43">
        <v>1.6000000000000001E-3</v>
      </c>
      <c r="AU1096" s="38">
        <f t="shared" si="166"/>
        <v>0</v>
      </c>
      <c r="AV1096" s="68">
        <f t="shared" si="169"/>
        <v>0</v>
      </c>
      <c r="AW1096" s="44">
        <f>SUM(AV$14:AV1096)</f>
        <v>0</v>
      </c>
      <c r="AX1096" s="11">
        <f t="shared" si="170"/>
        <v>0</v>
      </c>
      <c r="AY1096" s="11">
        <f t="shared" si="171"/>
        <v>1083</v>
      </c>
      <c r="AZ1096" s="11">
        <f t="shared" si="172"/>
        <v>0</v>
      </c>
      <c r="BA1096" s="11">
        <v>1083</v>
      </c>
      <c r="BB1096" s="54" t="s">
        <v>2361</v>
      </c>
      <c r="BC1096" s="54">
        <v>5</v>
      </c>
      <c r="BD1096" s="54">
        <v>1.6000000000000001E-3</v>
      </c>
      <c r="BE1096" s="38">
        <f t="shared" si="167"/>
        <v>0</v>
      </c>
      <c r="BF1096" s="68">
        <f t="shared" si="173"/>
        <v>0</v>
      </c>
      <c r="BG1096" s="44">
        <f>SUM(BF$14:BF1096)</f>
        <v>9</v>
      </c>
      <c r="BH1096" s="11">
        <f t="shared" si="174"/>
        <v>0</v>
      </c>
      <c r="BI1096" s="11">
        <f t="shared" si="175"/>
        <v>1083</v>
      </c>
      <c r="BT1096" s="74">
        <v>1052</v>
      </c>
      <c r="BU1096" s="74" t="s">
        <v>1344</v>
      </c>
      <c r="BV1096" s="69" t="s">
        <v>2389</v>
      </c>
    </row>
    <row r="1097" spans="1:74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AP1097" s="68">
        <f t="shared" si="168"/>
        <v>0</v>
      </c>
      <c r="AQ1097" s="68">
        <v>1084</v>
      </c>
      <c r="AR1097" s="41" t="s">
        <v>1372</v>
      </c>
      <c r="AS1097" s="42">
        <v>5</v>
      </c>
      <c r="AT1097" s="43">
        <v>1.6000000000000001E-3</v>
      </c>
      <c r="AU1097" s="38">
        <f t="shared" si="166"/>
        <v>0</v>
      </c>
      <c r="AV1097" s="68">
        <f t="shared" si="169"/>
        <v>0</v>
      </c>
      <c r="AW1097" s="44">
        <f>SUM(AV$14:AV1097)</f>
        <v>0</v>
      </c>
      <c r="AX1097" s="11">
        <f t="shared" si="170"/>
        <v>0</v>
      </c>
      <c r="AY1097" s="11">
        <f t="shared" si="171"/>
        <v>1084</v>
      </c>
      <c r="AZ1097" s="11">
        <f t="shared" si="172"/>
        <v>0</v>
      </c>
      <c r="BA1097" s="11">
        <v>1084</v>
      </c>
      <c r="BB1097" s="54" t="s">
        <v>2362</v>
      </c>
      <c r="BC1097" s="54">
        <v>5</v>
      </c>
      <c r="BD1097" s="54">
        <v>1.6000000000000001E-3</v>
      </c>
      <c r="BE1097" s="38">
        <f t="shared" si="167"/>
        <v>0</v>
      </c>
      <c r="BF1097" s="68">
        <f t="shared" si="173"/>
        <v>0</v>
      </c>
      <c r="BG1097" s="44">
        <f>SUM(BF$14:BF1097)</f>
        <v>9</v>
      </c>
      <c r="BH1097" s="11">
        <f t="shared" si="174"/>
        <v>0</v>
      </c>
      <c r="BI1097" s="11">
        <f t="shared" si="175"/>
        <v>1084</v>
      </c>
      <c r="BT1097" s="74">
        <v>1053</v>
      </c>
      <c r="BU1097" s="74" t="s">
        <v>1345</v>
      </c>
      <c r="BV1097" s="69" t="s">
        <v>2389</v>
      </c>
    </row>
    <row r="1098" spans="1:74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AP1098" s="68">
        <f t="shared" si="168"/>
        <v>0</v>
      </c>
      <c r="AQ1098" s="68">
        <v>1085</v>
      </c>
      <c r="AR1098" s="41" t="s">
        <v>1373</v>
      </c>
      <c r="AS1098" s="42">
        <v>8</v>
      </c>
      <c r="AT1098" s="43">
        <v>3.0000000000000001E-3</v>
      </c>
      <c r="AU1098" s="38">
        <f t="shared" si="166"/>
        <v>0</v>
      </c>
      <c r="AV1098" s="68">
        <f t="shared" si="169"/>
        <v>0</v>
      </c>
      <c r="AW1098" s="44">
        <f>SUM(AV$14:AV1098)</f>
        <v>0</v>
      </c>
      <c r="AX1098" s="11">
        <f t="shared" si="170"/>
        <v>0</v>
      </c>
      <c r="AY1098" s="11">
        <f t="shared" si="171"/>
        <v>1085</v>
      </c>
      <c r="AZ1098" s="11">
        <f t="shared" si="172"/>
        <v>0</v>
      </c>
      <c r="BA1098" s="11">
        <v>1085</v>
      </c>
      <c r="BB1098" s="54" t="s">
        <v>2363</v>
      </c>
      <c r="BC1098" s="54">
        <v>8</v>
      </c>
      <c r="BD1098" s="54">
        <v>3.0000000000000001E-3</v>
      </c>
      <c r="BE1098" s="38">
        <f t="shared" si="167"/>
        <v>0</v>
      </c>
      <c r="BF1098" s="68">
        <f t="shared" si="173"/>
        <v>0</v>
      </c>
      <c r="BG1098" s="44">
        <f>SUM(BF$14:BF1098)</f>
        <v>9</v>
      </c>
      <c r="BH1098" s="11">
        <f t="shared" si="174"/>
        <v>0</v>
      </c>
      <c r="BI1098" s="11">
        <f t="shared" si="175"/>
        <v>1085</v>
      </c>
      <c r="BT1098" s="74">
        <v>1054</v>
      </c>
      <c r="BU1098" s="74" t="s">
        <v>1346</v>
      </c>
      <c r="BV1098" s="69" t="s">
        <v>2389</v>
      </c>
    </row>
    <row r="1099" spans="1:74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AP1099" s="68">
        <f t="shared" si="168"/>
        <v>0</v>
      </c>
      <c r="AQ1099" s="68">
        <v>1086</v>
      </c>
      <c r="AR1099" s="41" t="s">
        <v>1374</v>
      </c>
      <c r="AS1099" s="42">
        <v>2</v>
      </c>
      <c r="AT1099" s="43">
        <v>5.0000000000000001E-4</v>
      </c>
      <c r="AU1099" s="38">
        <f t="shared" si="166"/>
        <v>0</v>
      </c>
      <c r="AV1099" s="68">
        <f t="shared" si="169"/>
        <v>0</v>
      </c>
      <c r="AW1099" s="44">
        <f>SUM(AV$14:AV1099)</f>
        <v>0</v>
      </c>
      <c r="AX1099" s="11">
        <f t="shared" si="170"/>
        <v>0</v>
      </c>
      <c r="AY1099" s="11">
        <f t="shared" si="171"/>
        <v>1086</v>
      </c>
      <c r="AZ1099" s="11">
        <f t="shared" si="172"/>
        <v>0</v>
      </c>
      <c r="BA1099" s="11">
        <v>1086</v>
      </c>
      <c r="BB1099" s="54" t="s">
        <v>2364</v>
      </c>
      <c r="BC1099" s="54">
        <v>2</v>
      </c>
      <c r="BD1099" s="54">
        <v>5.0000000000000001E-4</v>
      </c>
      <c r="BE1099" s="38">
        <f t="shared" si="167"/>
        <v>0</v>
      </c>
      <c r="BF1099" s="68">
        <f t="shared" si="173"/>
        <v>0</v>
      </c>
      <c r="BG1099" s="44">
        <f>SUM(BF$14:BF1099)</f>
        <v>9</v>
      </c>
      <c r="BH1099" s="11">
        <f t="shared" si="174"/>
        <v>0</v>
      </c>
      <c r="BI1099" s="11">
        <f t="shared" si="175"/>
        <v>1086</v>
      </c>
      <c r="BT1099" s="74">
        <v>1055</v>
      </c>
      <c r="BU1099" s="74" t="s">
        <v>773</v>
      </c>
      <c r="BV1099" s="69" t="s">
        <v>2389</v>
      </c>
    </row>
    <row r="1100" spans="1:74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AP1100" s="68">
        <f t="shared" si="168"/>
        <v>0</v>
      </c>
      <c r="AQ1100" s="68">
        <v>1087</v>
      </c>
      <c r="AR1100" s="41" t="s">
        <v>1305</v>
      </c>
      <c r="AS1100" s="42">
        <v>3</v>
      </c>
      <c r="AT1100" s="43">
        <v>8.0000000000000004E-4</v>
      </c>
      <c r="AU1100" s="38">
        <f t="shared" si="166"/>
        <v>0</v>
      </c>
      <c r="AV1100" s="68">
        <f t="shared" si="169"/>
        <v>0</v>
      </c>
      <c r="AW1100" s="44">
        <f>SUM(AV$14:AV1100)</f>
        <v>0</v>
      </c>
      <c r="AX1100" s="11">
        <f t="shared" si="170"/>
        <v>0</v>
      </c>
      <c r="AY1100" s="11">
        <f t="shared" si="171"/>
        <v>1087</v>
      </c>
      <c r="AZ1100" s="11">
        <f t="shared" si="172"/>
        <v>0</v>
      </c>
      <c r="BA1100" s="11">
        <v>1087</v>
      </c>
      <c r="BB1100" s="54" t="s">
        <v>2293</v>
      </c>
      <c r="BC1100" s="54">
        <v>3</v>
      </c>
      <c r="BD1100" s="54">
        <v>8.0000000000000004E-4</v>
      </c>
      <c r="BE1100" s="38">
        <f t="shared" si="167"/>
        <v>0</v>
      </c>
      <c r="BF1100" s="68">
        <f t="shared" si="173"/>
        <v>0</v>
      </c>
      <c r="BG1100" s="44">
        <f>SUM(BF$14:BF1100)</f>
        <v>9</v>
      </c>
      <c r="BH1100" s="11">
        <f t="shared" si="174"/>
        <v>0</v>
      </c>
      <c r="BI1100" s="11">
        <f t="shared" si="175"/>
        <v>1087</v>
      </c>
      <c r="BT1100" s="74">
        <v>1056</v>
      </c>
      <c r="BU1100" s="74" t="s">
        <v>1347</v>
      </c>
      <c r="BV1100" s="69" t="s">
        <v>2389</v>
      </c>
    </row>
    <row r="1101" spans="1:74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AP1101" s="68">
        <f t="shared" si="168"/>
        <v>0</v>
      </c>
      <c r="AQ1101" s="68">
        <v>1088</v>
      </c>
      <c r="AR1101" s="41" t="s">
        <v>1375</v>
      </c>
      <c r="AS1101" s="42">
        <v>4</v>
      </c>
      <c r="AT1101" s="43">
        <v>1.1999999999999999E-3</v>
      </c>
      <c r="AU1101" s="38">
        <f t="shared" si="166"/>
        <v>0</v>
      </c>
      <c r="AV1101" s="68">
        <f t="shared" si="169"/>
        <v>0</v>
      </c>
      <c r="AW1101" s="44">
        <f>SUM(AV$14:AV1101)</f>
        <v>0</v>
      </c>
      <c r="AX1101" s="11">
        <f t="shared" si="170"/>
        <v>0</v>
      </c>
      <c r="AY1101" s="11">
        <f t="shared" si="171"/>
        <v>1088</v>
      </c>
      <c r="AZ1101" s="11">
        <f t="shared" si="172"/>
        <v>0</v>
      </c>
      <c r="BA1101" s="11">
        <v>1088</v>
      </c>
      <c r="BB1101" s="54" t="s">
        <v>2365</v>
      </c>
      <c r="BC1101" s="54">
        <v>4</v>
      </c>
      <c r="BD1101" s="54">
        <v>1.1999999999999999E-3</v>
      </c>
      <c r="BE1101" s="38">
        <f t="shared" si="167"/>
        <v>0</v>
      </c>
      <c r="BF1101" s="68">
        <f t="shared" si="173"/>
        <v>0</v>
      </c>
      <c r="BG1101" s="44">
        <f>SUM(BF$14:BF1101)</f>
        <v>9</v>
      </c>
      <c r="BH1101" s="11">
        <f t="shared" si="174"/>
        <v>0</v>
      </c>
      <c r="BI1101" s="11">
        <f t="shared" si="175"/>
        <v>1088</v>
      </c>
      <c r="BT1101" s="74">
        <v>1057</v>
      </c>
      <c r="BU1101" s="74" t="s">
        <v>1348</v>
      </c>
      <c r="BV1101" s="69" t="s">
        <v>2389</v>
      </c>
    </row>
    <row r="1102" spans="1:74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AP1102" s="68">
        <f t="shared" si="168"/>
        <v>0</v>
      </c>
      <c r="AQ1102" s="68">
        <v>1089</v>
      </c>
      <c r="AR1102" s="41" t="s">
        <v>1376</v>
      </c>
      <c r="AS1102" s="42">
        <v>3</v>
      </c>
      <c r="AT1102" s="43">
        <v>8.0000000000000004E-4</v>
      </c>
      <c r="AU1102" s="38">
        <f t="shared" ref="AU1102:AU1165" si="176">IFERROR(FIND(F$3,AR1102,1),0)</f>
        <v>0</v>
      </c>
      <c r="AV1102" s="68">
        <f t="shared" si="169"/>
        <v>0</v>
      </c>
      <c r="AW1102" s="44">
        <f>SUM(AV$14:AV1102)</f>
        <v>0</v>
      </c>
      <c r="AX1102" s="11">
        <f t="shared" si="170"/>
        <v>0</v>
      </c>
      <c r="AY1102" s="11">
        <f t="shared" si="171"/>
        <v>1089</v>
      </c>
      <c r="AZ1102" s="11">
        <f t="shared" si="172"/>
        <v>0</v>
      </c>
      <c r="BA1102" s="11">
        <v>1089</v>
      </c>
      <c r="BB1102" s="54" t="s">
        <v>2366</v>
      </c>
      <c r="BC1102" s="54">
        <v>3</v>
      </c>
      <c r="BD1102" s="54">
        <v>8.0000000000000004E-4</v>
      </c>
      <c r="BE1102" s="38">
        <f t="shared" ref="BE1102:BE1165" si="177">IFERROR(FIND(F$3,BB1102,1),0)</f>
        <v>0</v>
      </c>
      <c r="BF1102" s="68">
        <f t="shared" si="173"/>
        <v>0</v>
      </c>
      <c r="BG1102" s="44">
        <f>SUM(BF$14:BF1102)</f>
        <v>9</v>
      </c>
      <c r="BH1102" s="11">
        <f t="shared" si="174"/>
        <v>0</v>
      </c>
      <c r="BI1102" s="11">
        <f t="shared" si="175"/>
        <v>1089</v>
      </c>
      <c r="BT1102" s="74">
        <v>1058</v>
      </c>
      <c r="BU1102" s="74" t="s">
        <v>1349</v>
      </c>
      <c r="BV1102" s="69" t="s">
        <v>2389</v>
      </c>
    </row>
    <row r="1103" spans="1:74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AP1103" s="68">
        <f t="shared" ref="AP1103:AP1166" si="178">AX1103</f>
        <v>0</v>
      </c>
      <c r="AQ1103" s="68">
        <v>1090</v>
      </c>
      <c r="AR1103" s="41" t="s">
        <v>1377</v>
      </c>
      <c r="AS1103" s="42">
        <v>3</v>
      </c>
      <c r="AT1103" s="43">
        <v>8.0000000000000004E-4</v>
      </c>
      <c r="AU1103" s="38">
        <f t="shared" si="176"/>
        <v>0</v>
      </c>
      <c r="AV1103" s="68">
        <f t="shared" ref="AV1103:AV1166" si="179">IF(AU1103=0,0,1)</f>
        <v>0</v>
      </c>
      <c r="AW1103" s="44">
        <f>SUM(AV$14:AV1103)</f>
        <v>0</v>
      </c>
      <c r="AX1103" s="11">
        <f t="shared" ref="AX1103:AX1166" si="180">IF(AV1103=1,AW1103,0)</f>
        <v>0</v>
      </c>
      <c r="AY1103" s="11">
        <f t="shared" ref="AY1103:AY1166" si="181">AQ1103</f>
        <v>1090</v>
      </c>
      <c r="AZ1103" s="11">
        <f t="shared" ref="AZ1103:AZ1166" si="182">BH1103</f>
        <v>0</v>
      </c>
      <c r="BA1103" s="11">
        <v>1090</v>
      </c>
      <c r="BB1103" s="54" t="s">
        <v>2367</v>
      </c>
      <c r="BC1103" s="54">
        <v>3</v>
      </c>
      <c r="BD1103" s="54">
        <v>8.0000000000000004E-4</v>
      </c>
      <c r="BE1103" s="38">
        <f t="shared" si="177"/>
        <v>0</v>
      </c>
      <c r="BF1103" s="68">
        <f t="shared" si="173"/>
        <v>0</v>
      </c>
      <c r="BG1103" s="44">
        <f>SUM(BF$14:BF1103)</f>
        <v>9</v>
      </c>
      <c r="BH1103" s="11">
        <f t="shared" si="174"/>
        <v>0</v>
      </c>
      <c r="BI1103" s="11">
        <f t="shared" si="175"/>
        <v>1090</v>
      </c>
      <c r="BT1103" s="74">
        <v>1059</v>
      </c>
      <c r="BU1103" s="74" t="s">
        <v>1350</v>
      </c>
      <c r="BV1103" s="69" t="s">
        <v>2389</v>
      </c>
    </row>
    <row r="1104" spans="1:74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AP1104" s="68">
        <f t="shared" si="178"/>
        <v>0</v>
      </c>
      <c r="AQ1104" s="68">
        <v>1091</v>
      </c>
      <c r="AR1104" s="41" t="s">
        <v>1378</v>
      </c>
      <c r="AS1104" s="42">
        <v>4</v>
      </c>
      <c r="AT1104" s="43">
        <v>1.1999999999999999E-3</v>
      </c>
      <c r="AU1104" s="38">
        <f t="shared" si="176"/>
        <v>0</v>
      </c>
      <c r="AV1104" s="68">
        <f t="shared" si="179"/>
        <v>0</v>
      </c>
      <c r="AW1104" s="44">
        <f>SUM(AV$14:AV1104)</f>
        <v>0</v>
      </c>
      <c r="AX1104" s="11">
        <f t="shared" si="180"/>
        <v>0</v>
      </c>
      <c r="AY1104" s="11">
        <f t="shared" si="181"/>
        <v>1091</v>
      </c>
      <c r="AZ1104" s="11">
        <f t="shared" si="182"/>
        <v>0</v>
      </c>
      <c r="BA1104" s="11">
        <v>1091</v>
      </c>
      <c r="BB1104" s="54" t="s">
        <v>2368</v>
      </c>
      <c r="BC1104" s="54">
        <v>4</v>
      </c>
      <c r="BD1104" s="54">
        <v>1.1999999999999999E-3</v>
      </c>
      <c r="BE1104" s="38">
        <f t="shared" si="177"/>
        <v>0</v>
      </c>
      <c r="BF1104" s="68">
        <f t="shared" ref="BF1104:BF1167" si="183">IF(BE1104=0,0,1)</f>
        <v>0</v>
      </c>
      <c r="BG1104" s="44">
        <f>SUM(BF$14:BF1104)</f>
        <v>9</v>
      </c>
      <c r="BH1104" s="11">
        <f t="shared" ref="BH1104:BH1167" si="184">IF(BF1104=1,BG1104,0)</f>
        <v>0</v>
      </c>
      <c r="BI1104" s="11">
        <f t="shared" ref="BI1104:BI1167" si="185">BA1104</f>
        <v>1091</v>
      </c>
      <c r="BT1104" s="74">
        <v>1060</v>
      </c>
      <c r="BU1104" s="74" t="s">
        <v>1351</v>
      </c>
      <c r="BV1104" s="69" t="s">
        <v>2390</v>
      </c>
    </row>
    <row r="1105" spans="1:74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AP1105" s="68">
        <f t="shared" si="178"/>
        <v>0</v>
      </c>
      <c r="AQ1105" s="68">
        <v>1092</v>
      </c>
      <c r="AR1105" s="41" t="s">
        <v>1379</v>
      </c>
      <c r="AS1105" s="42">
        <v>3</v>
      </c>
      <c r="AT1105" s="43">
        <v>8.0000000000000004E-4</v>
      </c>
      <c r="AU1105" s="38">
        <f t="shared" si="176"/>
        <v>0</v>
      </c>
      <c r="AV1105" s="68">
        <f t="shared" si="179"/>
        <v>0</v>
      </c>
      <c r="AW1105" s="44">
        <f>SUM(AV$14:AV1105)</f>
        <v>0</v>
      </c>
      <c r="AX1105" s="11">
        <f t="shared" si="180"/>
        <v>0</v>
      </c>
      <c r="AY1105" s="11">
        <f t="shared" si="181"/>
        <v>1092</v>
      </c>
      <c r="AZ1105" s="11">
        <f t="shared" si="182"/>
        <v>0</v>
      </c>
      <c r="BA1105" s="11">
        <v>1092</v>
      </c>
      <c r="BB1105" s="54" t="s">
        <v>2369</v>
      </c>
      <c r="BC1105" s="54">
        <v>3</v>
      </c>
      <c r="BD1105" s="54">
        <v>8.0000000000000004E-4</v>
      </c>
      <c r="BE1105" s="38">
        <f t="shared" si="177"/>
        <v>0</v>
      </c>
      <c r="BF1105" s="68">
        <f t="shared" si="183"/>
        <v>0</v>
      </c>
      <c r="BG1105" s="44">
        <f>SUM(BF$14:BF1105)</f>
        <v>9</v>
      </c>
      <c r="BH1105" s="11">
        <f t="shared" si="184"/>
        <v>0</v>
      </c>
      <c r="BI1105" s="11">
        <f t="shared" si="185"/>
        <v>1092</v>
      </c>
      <c r="BT1105" s="74">
        <v>1061</v>
      </c>
      <c r="BU1105" s="74" t="s">
        <v>1352</v>
      </c>
      <c r="BV1105" s="69" t="s">
        <v>2389</v>
      </c>
    </row>
    <row r="1106" spans="1:74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AP1106" s="68">
        <f t="shared" si="178"/>
        <v>0</v>
      </c>
      <c r="AQ1106" s="68">
        <v>1093</v>
      </c>
      <c r="AR1106" s="41" t="s">
        <v>1380</v>
      </c>
      <c r="AS1106" s="42">
        <v>5</v>
      </c>
      <c r="AT1106" s="43">
        <v>1.6000000000000001E-3</v>
      </c>
      <c r="AU1106" s="38">
        <f t="shared" si="176"/>
        <v>0</v>
      </c>
      <c r="AV1106" s="68">
        <f t="shared" si="179"/>
        <v>0</v>
      </c>
      <c r="AW1106" s="44">
        <f>SUM(AV$14:AV1106)</f>
        <v>0</v>
      </c>
      <c r="AX1106" s="11">
        <f t="shared" si="180"/>
        <v>0</v>
      </c>
      <c r="AY1106" s="11">
        <f t="shared" si="181"/>
        <v>1093</v>
      </c>
      <c r="AZ1106" s="11">
        <f t="shared" si="182"/>
        <v>0</v>
      </c>
      <c r="BA1106" s="11">
        <v>1093</v>
      </c>
      <c r="BB1106" s="54" t="s">
        <v>2370</v>
      </c>
      <c r="BC1106" s="54">
        <v>5</v>
      </c>
      <c r="BD1106" s="54">
        <v>1.6000000000000001E-3</v>
      </c>
      <c r="BE1106" s="38">
        <f t="shared" si="177"/>
        <v>0</v>
      </c>
      <c r="BF1106" s="68">
        <f t="shared" si="183"/>
        <v>0</v>
      </c>
      <c r="BG1106" s="44">
        <f>SUM(BF$14:BF1106)</f>
        <v>9</v>
      </c>
      <c r="BH1106" s="11">
        <f t="shared" si="184"/>
        <v>0</v>
      </c>
      <c r="BI1106" s="11">
        <f t="shared" si="185"/>
        <v>1093</v>
      </c>
      <c r="BT1106" s="74">
        <v>1062</v>
      </c>
      <c r="BU1106" s="74" t="s">
        <v>1353</v>
      </c>
      <c r="BV1106" s="69" t="s">
        <v>2389</v>
      </c>
    </row>
    <row r="1107" spans="1:74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AP1107" s="68">
        <f t="shared" si="178"/>
        <v>0</v>
      </c>
      <c r="AQ1107" s="68">
        <v>1094</v>
      </c>
      <c r="AR1107" s="41" t="s">
        <v>1381</v>
      </c>
      <c r="AS1107" s="42">
        <v>7</v>
      </c>
      <c r="AT1107" s="43">
        <v>2.5000000000000001E-3</v>
      </c>
      <c r="AU1107" s="38">
        <f t="shared" si="176"/>
        <v>0</v>
      </c>
      <c r="AV1107" s="68">
        <f t="shared" si="179"/>
        <v>0</v>
      </c>
      <c r="AW1107" s="44">
        <f>SUM(AV$14:AV1107)</f>
        <v>0</v>
      </c>
      <c r="AX1107" s="11">
        <f t="shared" si="180"/>
        <v>0</v>
      </c>
      <c r="AY1107" s="11">
        <f t="shared" si="181"/>
        <v>1094</v>
      </c>
      <c r="AZ1107" s="11">
        <f t="shared" si="182"/>
        <v>0</v>
      </c>
      <c r="BA1107" s="11">
        <v>1094</v>
      </c>
      <c r="BB1107" s="54" t="s">
        <v>2371</v>
      </c>
      <c r="BC1107" s="54">
        <v>7</v>
      </c>
      <c r="BD1107" s="54">
        <v>2.5000000000000001E-3</v>
      </c>
      <c r="BE1107" s="38">
        <f t="shared" si="177"/>
        <v>0</v>
      </c>
      <c r="BF1107" s="68">
        <f t="shared" si="183"/>
        <v>0</v>
      </c>
      <c r="BG1107" s="44">
        <f>SUM(BF$14:BF1107)</f>
        <v>9</v>
      </c>
      <c r="BH1107" s="11">
        <f t="shared" si="184"/>
        <v>0</v>
      </c>
      <c r="BI1107" s="11">
        <f t="shared" si="185"/>
        <v>1094</v>
      </c>
      <c r="BT1107" s="74">
        <v>1063</v>
      </c>
      <c r="BU1107" s="74" t="s">
        <v>1354</v>
      </c>
      <c r="BV1107" s="69" t="s">
        <v>2389</v>
      </c>
    </row>
    <row r="1108" spans="1:74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AP1108" s="68">
        <f t="shared" si="178"/>
        <v>0</v>
      </c>
      <c r="AQ1108" s="68">
        <v>1095</v>
      </c>
      <c r="AR1108" s="41" t="s">
        <v>1382</v>
      </c>
      <c r="AS1108" s="42">
        <v>7</v>
      </c>
      <c r="AT1108" s="43">
        <v>2.5000000000000001E-3</v>
      </c>
      <c r="AU1108" s="38">
        <f t="shared" si="176"/>
        <v>0</v>
      </c>
      <c r="AV1108" s="68">
        <f t="shared" si="179"/>
        <v>0</v>
      </c>
      <c r="AW1108" s="44">
        <f>SUM(AV$14:AV1108)</f>
        <v>0</v>
      </c>
      <c r="AX1108" s="11">
        <f t="shared" si="180"/>
        <v>0</v>
      </c>
      <c r="AY1108" s="11">
        <f t="shared" si="181"/>
        <v>1095</v>
      </c>
      <c r="AZ1108" s="11">
        <f t="shared" si="182"/>
        <v>0</v>
      </c>
      <c r="BA1108" s="11">
        <v>1095</v>
      </c>
      <c r="BB1108" s="54" t="s">
        <v>2372</v>
      </c>
      <c r="BC1108" s="54">
        <v>7</v>
      </c>
      <c r="BD1108" s="54">
        <v>2.5000000000000001E-3</v>
      </c>
      <c r="BE1108" s="38">
        <f t="shared" si="177"/>
        <v>0</v>
      </c>
      <c r="BF1108" s="68">
        <f t="shared" si="183"/>
        <v>0</v>
      </c>
      <c r="BG1108" s="44">
        <f>SUM(BF$14:BF1108)</f>
        <v>9</v>
      </c>
      <c r="BH1108" s="11">
        <f t="shared" si="184"/>
        <v>0</v>
      </c>
      <c r="BI1108" s="11">
        <f t="shared" si="185"/>
        <v>1095</v>
      </c>
      <c r="BT1108" s="74">
        <v>1064</v>
      </c>
      <c r="BU1108" s="74" t="s">
        <v>1355</v>
      </c>
      <c r="BV1108" s="69" t="s">
        <v>2389</v>
      </c>
    </row>
    <row r="1109" spans="1:74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AP1109" s="68">
        <f t="shared" si="178"/>
        <v>0</v>
      </c>
      <c r="AQ1109" s="68">
        <v>1096</v>
      </c>
      <c r="AR1109" s="41" t="s">
        <v>231</v>
      </c>
      <c r="AS1109" s="42">
        <v>3</v>
      </c>
      <c r="AT1109" s="43">
        <v>8.0000000000000004E-4</v>
      </c>
      <c r="AU1109" s="38">
        <f t="shared" si="176"/>
        <v>0</v>
      </c>
      <c r="AV1109" s="68">
        <f t="shared" si="179"/>
        <v>0</v>
      </c>
      <c r="AW1109" s="44">
        <f>SUM(AV$14:AV1109)</f>
        <v>0</v>
      </c>
      <c r="AX1109" s="11">
        <f t="shared" si="180"/>
        <v>0</v>
      </c>
      <c r="AY1109" s="11">
        <f t="shared" si="181"/>
        <v>1096</v>
      </c>
      <c r="AZ1109" s="11">
        <f t="shared" si="182"/>
        <v>0</v>
      </c>
      <c r="BA1109" s="11">
        <v>1096</v>
      </c>
      <c r="BB1109" s="54" t="s">
        <v>231</v>
      </c>
      <c r="BC1109" s="54">
        <v>3</v>
      </c>
      <c r="BD1109" s="54">
        <v>8.0000000000000004E-4</v>
      </c>
      <c r="BE1109" s="38">
        <f t="shared" si="177"/>
        <v>0</v>
      </c>
      <c r="BF1109" s="68">
        <f t="shared" si="183"/>
        <v>0</v>
      </c>
      <c r="BG1109" s="44">
        <f>SUM(BF$14:BF1109)</f>
        <v>9</v>
      </c>
      <c r="BH1109" s="11">
        <f t="shared" si="184"/>
        <v>0</v>
      </c>
      <c r="BI1109" s="11">
        <f t="shared" si="185"/>
        <v>1096</v>
      </c>
      <c r="BT1109" s="74">
        <v>1065</v>
      </c>
      <c r="BU1109" s="74" t="s">
        <v>1356</v>
      </c>
      <c r="BV1109" s="69" t="s">
        <v>2389</v>
      </c>
    </row>
    <row r="1110" spans="1:74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AP1110" s="68">
        <f t="shared" si="178"/>
        <v>0</v>
      </c>
      <c r="AQ1110" s="68">
        <v>1097</v>
      </c>
      <c r="AR1110" s="41" t="s">
        <v>1383</v>
      </c>
      <c r="AS1110" s="42">
        <v>2</v>
      </c>
      <c r="AT1110" s="43">
        <v>5.0000000000000001E-4</v>
      </c>
      <c r="AU1110" s="38">
        <f t="shared" si="176"/>
        <v>0</v>
      </c>
      <c r="AV1110" s="68">
        <f t="shared" si="179"/>
        <v>0</v>
      </c>
      <c r="AW1110" s="44">
        <f>SUM(AV$14:AV1110)</f>
        <v>0</v>
      </c>
      <c r="AX1110" s="11">
        <f t="shared" si="180"/>
        <v>0</v>
      </c>
      <c r="AY1110" s="11">
        <f t="shared" si="181"/>
        <v>1097</v>
      </c>
      <c r="AZ1110" s="11">
        <f t="shared" si="182"/>
        <v>0</v>
      </c>
      <c r="BA1110" s="11">
        <v>1097</v>
      </c>
      <c r="BB1110" s="54" t="s">
        <v>2373</v>
      </c>
      <c r="BC1110" s="54">
        <v>2</v>
      </c>
      <c r="BD1110" s="54">
        <v>5.0000000000000001E-4</v>
      </c>
      <c r="BE1110" s="38">
        <f t="shared" si="177"/>
        <v>0</v>
      </c>
      <c r="BF1110" s="68">
        <f t="shared" si="183"/>
        <v>0</v>
      </c>
      <c r="BG1110" s="44">
        <f>SUM(BF$14:BF1110)</f>
        <v>9</v>
      </c>
      <c r="BH1110" s="11">
        <f t="shared" si="184"/>
        <v>0</v>
      </c>
      <c r="BI1110" s="11">
        <f t="shared" si="185"/>
        <v>1097</v>
      </c>
      <c r="BT1110" s="74">
        <v>1066</v>
      </c>
      <c r="BU1110" s="74" t="s">
        <v>1357</v>
      </c>
      <c r="BV1110" s="69" t="s">
        <v>2389</v>
      </c>
    </row>
    <row r="1111" spans="1:74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AP1111" s="68">
        <f t="shared" si="178"/>
        <v>0</v>
      </c>
      <c r="AQ1111" s="68">
        <v>1098</v>
      </c>
      <c r="AR1111" s="41" t="s">
        <v>1384</v>
      </c>
      <c r="AS1111" s="42">
        <v>5</v>
      </c>
      <c r="AT1111" s="43">
        <v>1.6000000000000001E-3</v>
      </c>
      <c r="AU1111" s="38">
        <f t="shared" si="176"/>
        <v>0</v>
      </c>
      <c r="AV1111" s="68">
        <f t="shared" si="179"/>
        <v>0</v>
      </c>
      <c r="AW1111" s="44">
        <f>SUM(AV$14:AV1111)</f>
        <v>0</v>
      </c>
      <c r="AX1111" s="11">
        <f t="shared" si="180"/>
        <v>0</v>
      </c>
      <c r="AY1111" s="11">
        <f t="shared" si="181"/>
        <v>1098</v>
      </c>
      <c r="AZ1111" s="11">
        <f t="shared" si="182"/>
        <v>0</v>
      </c>
      <c r="BA1111" s="11">
        <v>1098</v>
      </c>
      <c r="BB1111" s="54" t="s">
        <v>2374</v>
      </c>
      <c r="BC1111" s="54">
        <v>5</v>
      </c>
      <c r="BD1111" s="54">
        <v>1.6000000000000001E-3</v>
      </c>
      <c r="BE1111" s="38">
        <f t="shared" si="177"/>
        <v>0</v>
      </c>
      <c r="BF1111" s="68">
        <f t="shared" si="183"/>
        <v>0</v>
      </c>
      <c r="BG1111" s="44">
        <f>SUM(BF$14:BF1111)</f>
        <v>9</v>
      </c>
      <c r="BH1111" s="11">
        <f t="shared" si="184"/>
        <v>0</v>
      </c>
      <c r="BI1111" s="11">
        <f t="shared" si="185"/>
        <v>1098</v>
      </c>
      <c r="BT1111" s="74">
        <v>1067</v>
      </c>
      <c r="BU1111" s="74" t="s">
        <v>792</v>
      </c>
      <c r="BV1111" s="69" t="s">
        <v>2389</v>
      </c>
    </row>
    <row r="1112" spans="1:74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AP1112" s="68">
        <f t="shared" si="178"/>
        <v>0</v>
      </c>
      <c r="AQ1112" s="68">
        <v>1099</v>
      </c>
      <c r="AR1112" s="41" t="s">
        <v>1385</v>
      </c>
      <c r="AS1112" s="42">
        <v>6</v>
      </c>
      <c r="AT1112" s="43">
        <v>2E-3</v>
      </c>
      <c r="AU1112" s="38">
        <f t="shared" si="176"/>
        <v>0</v>
      </c>
      <c r="AV1112" s="68">
        <f t="shared" si="179"/>
        <v>0</v>
      </c>
      <c r="AW1112" s="44">
        <f>SUM(AV$14:AV1112)</f>
        <v>0</v>
      </c>
      <c r="AX1112" s="11">
        <f t="shared" si="180"/>
        <v>0</v>
      </c>
      <c r="AY1112" s="11">
        <f t="shared" si="181"/>
        <v>1099</v>
      </c>
      <c r="AZ1112" s="11">
        <f t="shared" si="182"/>
        <v>0</v>
      </c>
      <c r="BA1112" s="11">
        <v>1099</v>
      </c>
      <c r="BB1112" s="54" t="s">
        <v>2375</v>
      </c>
      <c r="BC1112" s="54">
        <v>6</v>
      </c>
      <c r="BD1112" s="54">
        <v>2E-3</v>
      </c>
      <c r="BE1112" s="38">
        <f t="shared" si="177"/>
        <v>0</v>
      </c>
      <c r="BF1112" s="68">
        <f t="shared" si="183"/>
        <v>0</v>
      </c>
      <c r="BG1112" s="44">
        <f>SUM(BF$14:BF1112)</f>
        <v>9</v>
      </c>
      <c r="BH1112" s="11">
        <f t="shared" si="184"/>
        <v>0</v>
      </c>
      <c r="BI1112" s="11">
        <f t="shared" si="185"/>
        <v>1099</v>
      </c>
      <c r="BT1112" s="74">
        <v>1068</v>
      </c>
      <c r="BU1112" s="74" t="s">
        <v>1358</v>
      </c>
      <c r="BV1112" s="69" t="s">
        <v>2389</v>
      </c>
    </row>
    <row r="1113" spans="1:74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AP1113" s="68">
        <f t="shared" si="178"/>
        <v>0</v>
      </c>
      <c r="AQ1113" s="68">
        <v>1100</v>
      </c>
      <c r="AR1113" s="41" t="s">
        <v>1386</v>
      </c>
      <c r="AS1113" s="42">
        <v>7</v>
      </c>
      <c r="AT1113" s="43">
        <v>2.5000000000000001E-3</v>
      </c>
      <c r="AU1113" s="38">
        <f t="shared" si="176"/>
        <v>0</v>
      </c>
      <c r="AV1113" s="68">
        <f t="shared" si="179"/>
        <v>0</v>
      </c>
      <c r="AW1113" s="44">
        <f>SUM(AV$14:AV1113)</f>
        <v>0</v>
      </c>
      <c r="AX1113" s="11">
        <f t="shared" si="180"/>
        <v>0</v>
      </c>
      <c r="AY1113" s="11">
        <f t="shared" si="181"/>
        <v>1100</v>
      </c>
      <c r="AZ1113" s="11">
        <f t="shared" si="182"/>
        <v>0</v>
      </c>
      <c r="BA1113" s="11">
        <v>1100</v>
      </c>
      <c r="BB1113" s="54" t="s">
        <v>2376</v>
      </c>
      <c r="BC1113" s="54">
        <v>7</v>
      </c>
      <c r="BD1113" s="54">
        <v>2.5000000000000001E-3</v>
      </c>
      <c r="BE1113" s="38">
        <f t="shared" si="177"/>
        <v>0</v>
      </c>
      <c r="BF1113" s="68">
        <f t="shared" si="183"/>
        <v>0</v>
      </c>
      <c r="BG1113" s="44">
        <f>SUM(BF$14:BF1113)</f>
        <v>9</v>
      </c>
      <c r="BH1113" s="11">
        <f t="shared" si="184"/>
        <v>0</v>
      </c>
      <c r="BI1113" s="11">
        <f t="shared" si="185"/>
        <v>1100</v>
      </c>
      <c r="BT1113" s="74">
        <v>1069</v>
      </c>
      <c r="BU1113" s="74" t="s">
        <v>1356</v>
      </c>
      <c r="BV1113" s="69" t="s">
        <v>2389</v>
      </c>
    </row>
    <row r="1114" spans="1:74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AP1114" s="68">
        <f t="shared" si="178"/>
        <v>0</v>
      </c>
      <c r="AQ1114" s="68">
        <v>1101</v>
      </c>
      <c r="AR1114" s="41" t="s">
        <v>1387</v>
      </c>
      <c r="AS1114" s="42">
        <v>6</v>
      </c>
      <c r="AT1114" s="43">
        <v>2E-3</v>
      </c>
      <c r="AU1114" s="38">
        <f t="shared" si="176"/>
        <v>0</v>
      </c>
      <c r="AV1114" s="68">
        <f t="shared" si="179"/>
        <v>0</v>
      </c>
      <c r="AW1114" s="44">
        <f>SUM(AV$14:AV1114)</f>
        <v>0</v>
      </c>
      <c r="AX1114" s="11">
        <f t="shared" si="180"/>
        <v>0</v>
      </c>
      <c r="AY1114" s="11">
        <f t="shared" si="181"/>
        <v>1101</v>
      </c>
      <c r="AZ1114" s="11">
        <f t="shared" si="182"/>
        <v>0</v>
      </c>
      <c r="BA1114" s="11">
        <v>1101</v>
      </c>
      <c r="BB1114" s="54" t="s">
        <v>2377</v>
      </c>
      <c r="BC1114" s="54">
        <v>6</v>
      </c>
      <c r="BD1114" s="54">
        <v>2E-3</v>
      </c>
      <c r="BE1114" s="38">
        <f t="shared" si="177"/>
        <v>0</v>
      </c>
      <c r="BF1114" s="68">
        <f t="shared" si="183"/>
        <v>0</v>
      </c>
      <c r="BG1114" s="44">
        <f>SUM(BF$14:BF1114)</f>
        <v>9</v>
      </c>
      <c r="BH1114" s="11">
        <f t="shared" si="184"/>
        <v>0</v>
      </c>
      <c r="BI1114" s="11">
        <f t="shared" si="185"/>
        <v>1101</v>
      </c>
      <c r="BT1114" s="74">
        <v>1070</v>
      </c>
      <c r="BU1114" s="74" t="s">
        <v>1359</v>
      </c>
      <c r="BV1114" s="69" t="s">
        <v>2389</v>
      </c>
    </row>
    <row r="1115" spans="1:74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AP1115" s="68">
        <f t="shared" si="178"/>
        <v>0</v>
      </c>
      <c r="AQ1115" s="68">
        <v>1102</v>
      </c>
      <c r="AR1115" s="41" t="s">
        <v>1388</v>
      </c>
      <c r="AS1115" s="42">
        <v>5</v>
      </c>
      <c r="AT1115" s="43">
        <v>1.6000000000000001E-3</v>
      </c>
      <c r="AU1115" s="38">
        <f t="shared" si="176"/>
        <v>0</v>
      </c>
      <c r="AV1115" s="68">
        <f t="shared" si="179"/>
        <v>0</v>
      </c>
      <c r="AW1115" s="44">
        <f>SUM(AV$14:AV1115)</f>
        <v>0</v>
      </c>
      <c r="AX1115" s="11">
        <f t="shared" si="180"/>
        <v>0</v>
      </c>
      <c r="AY1115" s="11">
        <f t="shared" si="181"/>
        <v>1102</v>
      </c>
      <c r="AZ1115" s="11">
        <f t="shared" si="182"/>
        <v>0</v>
      </c>
      <c r="BA1115" s="11">
        <v>1102</v>
      </c>
      <c r="BB1115" s="54" t="s">
        <v>2378</v>
      </c>
      <c r="BC1115" s="54">
        <v>5</v>
      </c>
      <c r="BD1115" s="54">
        <v>1.6000000000000001E-3</v>
      </c>
      <c r="BE1115" s="38">
        <f t="shared" si="177"/>
        <v>0</v>
      </c>
      <c r="BF1115" s="68">
        <f t="shared" si="183"/>
        <v>0</v>
      </c>
      <c r="BG1115" s="44">
        <f>SUM(BF$14:BF1115)</f>
        <v>9</v>
      </c>
      <c r="BH1115" s="11">
        <f t="shared" si="184"/>
        <v>0</v>
      </c>
      <c r="BI1115" s="11">
        <f t="shared" si="185"/>
        <v>1102</v>
      </c>
      <c r="BT1115" s="74">
        <v>1071</v>
      </c>
      <c r="BU1115" s="74" t="s">
        <v>1360</v>
      </c>
      <c r="BV1115" s="69" t="s">
        <v>2389</v>
      </c>
    </row>
    <row r="1116" spans="1:74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AP1116" s="68">
        <f t="shared" si="178"/>
        <v>0</v>
      </c>
      <c r="AQ1116" s="68">
        <v>1103</v>
      </c>
      <c r="AR1116" s="41" t="s">
        <v>1389</v>
      </c>
      <c r="AS1116" s="42">
        <v>3</v>
      </c>
      <c r="AT1116" s="43">
        <v>8.0000000000000004E-4</v>
      </c>
      <c r="AU1116" s="38">
        <f t="shared" si="176"/>
        <v>0</v>
      </c>
      <c r="AV1116" s="68">
        <f t="shared" si="179"/>
        <v>0</v>
      </c>
      <c r="AW1116" s="44">
        <f>SUM(AV$14:AV1116)</f>
        <v>0</v>
      </c>
      <c r="AX1116" s="11">
        <f t="shared" si="180"/>
        <v>0</v>
      </c>
      <c r="AY1116" s="11">
        <f t="shared" si="181"/>
        <v>1103</v>
      </c>
      <c r="AZ1116" s="11">
        <f t="shared" si="182"/>
        <v>0</v>
      </c>
      <c r="BA1116" s="11">
        <v>1103</v>
      </c>
      <c r="BB1116" s="54" t="s">
        <v>2379</v>
      </c>
      <c r="BC1116" s="54">
        <v>3</v>
      </c>
      <c r="BD1116" s="54">
        <v>8.0000000000000004E-4</v>
      </c>
      <c r="BE1116" s="38">
        <f t="shared" si="177"/>
        <v>0</v>
      </c>
      <c r="BF1116" s="68">
        <f t="shared" si="183"/>
        <v>0</v>
      </c>
      <c r="BG1116" s="44">
        <f>SUM(BF$14:BF1116)</f>
        <v>9</v>
      </c>
      <c r="BH1116" s="11">
        <f t="shared" si="184"/>
        <v>0</v>
      </c>
      <c r="BI1116" s="11">
        <f t="shared" si="185"/>
        <v>1103</v>
      </c>
      <c r="BT1116" s="74">
        <v>1072</v>
      </c>
      <c r="BU1116" s="74" t="s">
        <v>1361</v>
      </c>
      <c r="BV1116" s="69" t="s">
        <v>2389</v>
      </c>
    </row>
    <row r="1117" spans="1:74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AP1117" s="68">
        <f t="shared" si="178"/>
        <v>0</v>
      </c>
      <c r="AQ1117" s="68">
        <v>1104</v>
      </c>
      <c r="AR1117" s="41" t="s">
        <v>1390</v>
      </c>
      <c r="AS1117" s="42">
        <v>4</v>
      </c>
      <c r="AT1117" s="43">
        <v>1.1999999999999999E-3</v>
      </c>
      <c r="AU1117" s="38">
        <f t="shared" si="176"/>
        <v>0</v>
      </c>
      <c r="AV1117" s="68">
        <f t="shared" si="179"/>
        <v>0</v>
      </c>
      <c r="AW1117" s="44">
        <f>SUM(AV$14:AV1117)</f>
        <v>0</v>
      </c>
      <c r="AX1117" s="11">
        <f t="shared" si="180"/>
        <v>0</v>
      </c>
      <c r="AY1117" s="11">
        <f t="shared" si="181"/>
        <v>1104</v>
      </c>
      <c r="AZ1117" s="11">
        <f t="shared" si="182"/>
        <v>0</v>
      </c>
      <c r="BA1117" s="11">
        <v>1104</v>
      </c>
      <c r="BB1117" s="54" t="s">
        <v>2380</v>
      </c>
      <c r="BC1117" s="54">
        <v>4</v>
      </c>
      <c r="BD1117" s="54">
        <v>1.1999999999999999E-3</v>
      </c>
      <c r="BE1117" s="38">
        <f t="shared" si="177"/>
        <v>0</v>
      </c>
      <c r="BF1117" s="68">
        <f t="shared" si="183"/>
        <v>0</v>
      </c>
      <c r="BG1117" s="44">
        <f>SUM(BF$14:BF1117)</f>
        <v>9</v>
      </c>
      <c r="BH1117" s="11">
        <f t="shared" si="184"/>
        <v>0</v>
      </c>
      <c r="BI1117" s="11">
        <f t="shared" si="185"/>
        <v>1104</v>
      </c>
      <c r="BT1117" s="74">
        <v>1073</v>
      </c>
      <c r="BU1117" s="74" t="s">
        <v>1362</v>
      </c>
      <c r="BV1117" s="69" t="s">
        <v>2389</v>
      </c>
    </row>
    <row r="1118" spans="1:74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AP1118" s="68">
        <f t="shared" si="178"/>
        <v>0</v>
      </c>
      <c r="AQ1118" s="68">
        <v>1105</v>
      </c>
      <c r="AR1118" s="41" t="s">
        <v>865</v>
      </c>
      <c r="AS1118" s="42">
        <v>5</v>
      </c>
      <c r="AT1118" s="43">
        <v>1.6000000000000001E-3</v>
      </c>
      <c r="AU1118" s="38">
        <f t="shared" si="176"/>
        <v>0</v>
      </c>
      <c r="AV1118" s="68">
        <f t="shared" si="179"/>
        <v>0</v>
      </c>
      <c r="AW1118" s="44">
        <f>SUM(AV$14:AV1118)</f>
        <v>0</v>
      </c>
      <c r="AX1118" s="11">
        <f t="shared" si="180"/>
        <v>0</v>
      </c>
      <c r="AY1118" s="11">
        <f t="shared" si="181"/>
        <v>1105</v>
      </c>
      <c r="AZ1118" s="11">
        <f t="shared" si="182"/>
        <v>0</v>
      </c>
      <c r="BA1118" s="11">
        <v>1105</v>
      </c>
      <c r="BB1118" s="54" t="s">
        <v>1835</v>
      </c>
      <c r="BC1118" s="54">
        <v>5</v>
      </c>
      <c r="BD1118" s="54">
        <v>1.6000000000000001E-3</v>
      </c>
      <c r="BE1118" s="38">
        <f t="shared" si="177"/>
        <v>0</v>
      </c>
      <c r="BF1118" s="68">
        <f t="shared" si="183"/>
        <v>0</v>
      </c>
      <c r="BG1118" s="44">
        <f>SUM(BF$14:BF1118)</f>
        <v>9</v>
      </c>
      <c r="BH1118" s="11">
        <f t="shared" si="184"/>
        <v>0</v>
      </c>
      <c r="BI1118" s="11">
        <f t="shared" si="185"/>
        <v>1105</v>
      </c>
      <c r="BT1118" s="74">
        <v>1074</v>
      </c>
      <c r="BU1118" s="74" t="s">
        <v>1363</v>
      </c>
      <c r="BV1118" s="69" t="s">
        <v>2389</v>
      </c>
    </row>
    <row r="1119" spans="1:74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AP1119" s="68">
        <f t="shared" si="178"/>
        <v>0</v>
      </c>
      <c r="AQ1119" s="68">
        <v>1106</v>
      </c>
      <c r="AR1119" s="41" t="s">
        <v>232</v>
      </c>
      <c r="AS1119" s="42">
        <v>3</v>
      </c>
      <c r="AT1119" s="43">
        <v>8.0000000000000004E-4</v>
      </c>
      <c r="AU1119" s="38">
        <f t="shared" si="176"/>
        <v>0</v>
      </c>
      <c r="AV1119" s="68">
        <f t="shared" si="179"/>
        <v>0</v>
      </c>
      <c r="AW1119" s="44">
        <f>SUM(AV$14:AV1119)</f>
        <v>0</v>
      </c>
      <c r="AX1119" s="11">
        <f t="shared" si="180"/>
        <v>0</v>
      </c>
      <c r="AY1119" s="11">
        <f t="shared" si="181"/>
        <v>1106</v>
      </c>
      <c r="AZ1119" s="11">
        <f t="shared" si="182"/>
        <v>0</v>
      </c>
      <c r="BA1119" s="11">
        <v>1106</v>
      </c>
      <c r="BB1119" s="54" t="s">
        <v>232</v>
      </c>
      <c r="BC1119" s="54">
        <v>3</v>
      </c>
      <c r="BD1119" s="54">
        <v>8.0000000000000004E-4</v>
      </c>
      <c r="BE1119" s="38">
        <f t="shared" si="177"/>
        <v>0</v>
      </c>
      <c r="BF1119" s="68">
        <f t="shared" si="183"/>
        <v>0</v>
      </c>
      <c r="BG1119" s="44">
        <f>SUM(BF$14:BF1119)</f>
        <v>9</v>
      </c>
      <c r="BH1119" s="11">
        <f t="shared" si="184"/>
        <v>0</v>
      </c>
      <c r="BI1119" s="11">
        <f t="shared" si="185"/>
        <v>1106</v>
      </c>
      <c r="BT1119" s="74">
        <v>1075</v>
      </c>
      <c r="BU1119" s="74" t="s">
        <v>1364</v>
      </c>
      <c r="BV1119" s="69" t="s">
        <v>2389</v>
      </c>
    </row>
    <row r="1120" spans="1:74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AP1120" s="68">
        <f t="shared" si="178"/>
        <v>0</v>
      </c>
      <c r="AQ1120" s="68">
        <v>1107</v>
      </c>
      <c r="AR1120" s="41" t="s">
        <v>1391</v>
      </c>
      <c r="AS1120" s="42">
        <v>5</v>
      </c>
      <c r="AT1120" s="43">
        <v>1.6000000000000001E-3</v>
      </c>
      <c r="AU1120" s="38">
        <f t="shared" si="176"/>
        <v>0</v>
      </c>
      <c r="AV1120" s="68">
        <f t="shared" si="179"/>
        <v>0</v>
      </c>
      <c r="AW1120" s="44">
        <f>SUM(AV$14:AV1120)</f>
        <v>0</v>
      </c>
      <c r="AX1120" s="11">
        <f t="shared" si="180"/>
        <v>0</v>
      </c>
      <c r="AY1120" s="11">
        <f t="shared" si="181"/>
        <v>1107</v>
      </c>
      <c r="AZ1120" s="11">
        <f t="shared" si="182"/>
        <v>0</v>
      </c>
      <c r="BA1120" s="11">
        <v>1107</v>
      </c>
      <c r="BB1120" s="54" t="s">
        <v>2381</v>
      </c>
      <c r="BC1120" s="54">
        <v>5</v>
      </c>
      <c r="BD1120" s="54">
        <v>1.6000000000000001E-3</v>
      </c>
      <c r="BE1120" s="38">
        <f t="shared" si="177"/>
        <v>0</v>
      </c>
      <c r="BF1120" s="68">
        <f t="shared" si="183"/>
        <v>0</v>
      </c>
      <c r="BG1120" s="44">
        <f>SUM(BF$14:BF1120)</f>
        <v>9</v>
      </c>
      <c r="BH1120" s="11">
        <f t="shared" si="184"/>
        <v>0</v>
      </c>
      <c r="BI1120" s="11">
        <f t="shared" si="185"/>
        <v>1107</v>
      </c>
      <c r="BT1120" s="74">
        <v>1076</v>
      </c>
      <c r="BU1120" s="74" t="s">
        <v>1365</v>
      </c>
      <c r="BV1120" s="69" t="s">
        <v>2389</v>
      </c>
    </row>
    <row r="1121" spans="1:74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AP1121" s="68">
        <f t="shared" si="178"/>
        <v>0</v>
      </c>
      <c r="AQ1121" s="68">
        <v>1108</v>
      </c>
      <c r="AR1121" s="41" t="s">
        <v>380</v>
      </c>
      <c r="AS1121" s="42">
        <v>5</v>
      </c>
      <c r="AT1121" s="43">
        <v>1.6000000000000001E-3</v>
      </c>
      <c r="AU1121" s="38">
        <f t="shared" si="176"/>
        <v>0</v>
      </c>
      <c r="AV1121" s="68">
        <f t="shared" si="179"/>
        <v>0</v>
      </c>
      <c r="AW1121" s="44">
        <f>SUM(AV$14:AV1121)</f>
        <v>0</v>
      </c>
      <c r="AX1121" s="11">
        <f t="shared" si="180"/>
        <v>0</v>
      </c>
      <c r="AY1121" s="11">
        <f t="shared" si="181"/>
        <v>1108</v>
      </c>
      <c r="AZ1121" s="11">
        <f t="shared" si="182"/>
        <v>0</v>
      </c>
      <c r="BA1121" s="11">
        <v>1108</v>
      </c>
      <c r="BB1121" s="54" t="s">
        <v>1425</v>
      </c>
      <c r="BC1121" s="54">
        <v>5</v>
      </c>
      <c r="BD1121" s="54">
        <v>1.6000000000000001E-3</v>
      </c>
      <c r="BE1121" s="38">
        <f t="shared" si="177"/>
        <v>0</v>
      </c>
      <c r="BF1121" s="68">
        <f t="shared" si="183"/>
        <v>0</v>
      </c>
      <c r="BG1121" s="44">
        <f>SUM(BF$14:BF1121)</f>
        <v>9</v>
      </c>
      <c r="BH1121" s="11">
        <f t="shared" si="184"/>
        <v>0</v>
      </c>
      <c r="BI1121" s="11">
        <f t="shared" si="185"/>
        <v>1108</v>
      </c>
      <c r="BT1121" s="74">
        <v>1077</v>
      </c>
      <c r="BU1121" s="74" t="s">
        <v>1366</v>
      </c>
      <c r="BV1121" s="69" t="s">
        <v>2391</v>
      </c>
    </row>
    <row r="1122" spans="1:74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AP1122" s="68">
        <f t="shared" si="178"/>
        <v>0</v>
      </c>
      <c r="AQ1122" s="68">
        <v>1109</v>
      </c>
      <c r="AR1122" s="41" t="s">
        <v>1392</v>
      </c>
      <c r="AS1122" s="42">
        <v>7</v>
      </c>
      <c r="AT1122" s="43">
        <v>2.5000000000000001E-3</v>
      </c>
      <c r="AU1122" s="38">
        <f t="shared" si="176"/>
        <v>0</v>
      </c>
      <c r="AV1122" s="68">
        <f t="shared" si="179"/>
        <v>0</v>
      </c>
      <c r="AW1122" s="44">
        <f>SUM(AV$14:AV1122)</f>
        <v>0</v>
      </c>
      <c r="AX1122" s="11">
        <f t="shared" si="180"/>
        <v>0</v>
      </c>
      <c r="AY1122" s="11">
        <f t="shared" si="181"/>
        <v>1109</v>
      </c>
      <c r="AZ1122" s="11">
        <f t="shared" si="182"/>
        <v>0</v>
      </c>
      <c r="BA1122" s="11">
        <v>1109</v>
      </c>
      <c r="BB1122" s="54" t="s">
        <v>2382</v>
      </c>
      <c r="BC1122" s="54">
        <v>7</v>
      </c>
      <c r="BD1122" s="54">
        <v>2.5000000000000001E-3</v>
      </c>
      <c r="BE1122" s="38">
        <f t="shared" si="177"/>
        <v>0</v>
      </c>
      <c r="BF1122" s="68">
        <f t="shared" si="183"/>
        <v>0</v>
      </c>
      <c r="BG1122" s="44">
        <f>SUM(BF$14:BF1122)</f>
        <v>9</v>
      </c>
      <c r="BH1122" s="11">
        <f t="shared" si="184"/>
        <v>0</v>
      </c>
      <c r="BI1122" s="11">
        <f t="shared" si="185"/>
        <v>1109</v>
      </c>
      <c r="BT1122" s="74">
        <v>1078</v>
      </c>
      <c r="BU1122" s="74" t="s">
        <v>799</v>
      </c>
      <c r="BV1122" s="69" t="s">
        <v>2389</v>
      </c>
    </row>
    <row r="1123" spans="1:74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AP1123" s="68">
        <f t="shared" si="178"/>
        <v>0</v>
      </c>
      <c r="AQ1123" s="68">
        <v>1110</v>
      </c>
      <c r="AR1123" s="41" t="s">
        <v>1393</v>
      </c>
      <c r="AS1123" s="42">
        <v>7</v>
      </c>
      <c r="AT1123" s="43">
        <v>2.5000000000000001E-3</v>
      </c>
      <c r="AU1123" s="38">
        <f t="shared" si="176"/>
        <v>0</v>
      </c>
      <c r="AV1123" s="68">
        <f t="shared" si="179"/>
        <v>0</v>
      </c>
      <c r="AW1123" s="44">
        <f>SUM(AV$14:AV1123)</f>
        <v>0</v>
      </c>
      <c r="AX1123" s="11">
        <f t="shared" si="180"/>
        <v>0</v>
      </c>
      <c r="AY1123" s="11">
        <f t="shared" si="181"/>
        <v>1110</v>
      </c>
      <c r="AZ1123" s="11">
        <f t="shared" si="182"/>
        <v>0</v>
      </c>
      <c r="BA1123" s="11">
        <v>1110</v>
      </c>
      <c r="BB1123" s="54" t="s">
        <v>2383</v>
      </c>
      <c r="BC1123" s="54">
        <v>7</v>
      </c>
      <c r="BD1123" s="54">
        <v>2.5000000000000001E-3</v>
      </c>
      <c r="BE1123" s="38">
        <f t="shared" si="177"/>
        <v>0</v>
      </c>
      <c r="BF1123" s="68">
        <f t="shared" si="183"/>
        <v>0</v>
      </c>
      <c r="BG1123" s="44">
        <f>SUM(BF$14:BF1123)</f>
        <v>9</v>
      </c>
      <c r="BH1123" s="11">
        <f t="shared" si="184"/>
        <v>0</v>
      </c>
      <c r="BI1123" s="11">
        <f t="shared" si="185"/>
        <v>1110</v>
      </c>
      <c r="BT1123" s="74">
        <v>1079</v>
      </c>
      <c r="BU1123" s="74" t="s">
        <v>1367</v>
      </c>
      <c r="BV1123" s="69" t="s">
        <v>2389</v>
      </c>
    </row>
    <row r="1124" spans="1:74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AP1124" s="68">
        <f t="shared" si="178"/>
        <v>0</v>
      </c>
      <c r="AQ1124" s="68">
        <v>1111</v>
      </c>
      <c r="AR1124" s="57" t="s">
        <v>895</v>
      </c>
      <c r="AS1124" s="58">
        <v>8</v>
      </c>
      <c r="AT1124" s="43">
        <v>3.0000000000000001E-3</v>
      </c>
      <c r="AU1124" s="38">
        <f t="shared" si="176"/>
        <v>0</v>
      </c>
      <c r="AV1124" s="68">
        <f t="shared" si="179"/>
        <v>0</v>
      </c>
      <c r="AW1124" s="44">
        <f>SUM(AV$14:AV1124)</f>
        <v>0</v>
      </c>
      <c r="AX1124" s="11">
        <f t="shared" si="180"/>
        <v>0</v>
      </c>
      <c r="AY1124" s="11">
        <f t="shared" si="181"/>
        <v>1111</v>
      </c>
      <c r="AZ1124" s="11">
        <f t="shared" si="182"/>
        <v>0</v>
      </c>
      <c r="BA1124" s="11">
        <v>1111</v>
      </c>
      <c r="BB1124" s="54" t="s">
        <v>1866</v>
      </c>
      <c r="BC1124" s="54">
        <v>8</v>
      </c>
      <c r="BD1124" s="54">
        <v>3.0000000000000001E-3</v>
      </c>
      <c r="BE1124" s="38">
        <f t="shared" si="177"/>
        <v>0</v>
      </c>
      <c r="BF1124" s="68">
        <f t="shared" si="183"/>
        <v>0</v>
      </c>
      <c r="BG1124" s="44">
        <f>SUM(BF$14:BF1124)</f>
        <v>9</v>
      </c>
      <c r="BH1124" s="11">
        <f t="shared" si="184"/>
        <v>0</v>
      </c>
      <c r="BI1124" s="11">
        <f t="shared" si="185"/>
        <v>1111</v>
      </c>
      <c r="BT1124" s="74">
        <v>1080</v>
      </c>
      <c r="BU1124" s="74" t="s">
        <v>1368</v>
      </c>
      <c r="BV1124" s="69" t="s">
        <v>2389</v>
      </c>
    </row>
    <row r="1125" spans="1:74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AP1125" s="68">
        <f t="shared" si="178"/>
        <v>0</v>
      </c>
      <c r="AQ1125" s="68">
        <v>1112</v>
      </c>
      <c r="AR1125" s="57" t="s">
        <v>896</v>
      </c>
      <c r="AS1125" s="58">
        <v>8</v>
      </c>
      <c r="AT1125" s="43">
        <v>3.0000000000000001E-3</v>
      </c>
      <c r="AU1125" s="38">
        <f t="shared" si="176"/>
        <v>0</v>
      </c>
      <c r="AV1125" s="68">
        <f t="shared" si="179"/>
        <v>0</v>
      </c>
      <c r="AW1125" s="44">
        <f>SUM(AV$14:AV1125)</f>
        <v>0</v>
      </c>
      <c r="AX1125" s="11">
        <f t="shared" si="180"/>
        <v>0</v>
      </c>
      <c r="AY1125" s="11">
        <f t="shared" si="181"/>
        <v>1112</v>
      </c>
      <c r="AZ1125" s="11">
        <f t="shared" si="182"/>
        <v>0</v>
      </c>
      <c r="BA1125" s="11">
        <v>1112</v>
      </c>
      <c r="BB1125" s="54" t="s">
        <v>1867</v>
      </c>
      <c r="BC1125" s="54">
        <v>8</v>
      </c>
      <c r="BD1125" s="54">
        <v>3.0000000000000001E-3</v>
      </c>
      <c r="BE1125" s="38">
        <f t="shared" si="177"/>
        <v>0</v>
      </c>
      <c r="BF1125" s="68">
        <f t="shared" si="183"/>
        <v>0</v>
      </c>
      <c r="BG1125" s="44">
        <f>SUM(BF$14:BF1125)</f>
        <v>9</v>
      </c>
      <c r="BH1125" s="11">
        <f t="shared" si="184"/>
        <v>0</v>
      </c>
      <c r="BI1125" s="11">
        <f t="shared" si="185"/>
        <v>1112</v>
      </c>
      <c r="BT1125" s="74">
        <v>1081</v>
      </c>
      <c r="BU1125" s="74" t="s">
        <v>1369</v>
      </c>
      <c r="BV1125" s="69" t="s">
        <v>2389</v>
      </c>
    </row>
    <row r="1126" spans="1:74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AP1126" s="68">
        <f t="shared" si="178"/>
        <v>0</v>
      </c>
      <c r="AQ1126" s="68">
        <v>1113</v>
      </c>
      <c r="AR1126" s="57" t="s">
        <v>208</v>
      </c>
      <c r="AS1126" s="58">
        <v>8</v>
      </c>
      <c r="AT1126" s="43">
        <v>3.0000000000000001E-3</v>
      </c>
      <c r="AU1126" s="38">
        <f t="shared" si="176"/>
        <v>0</v>
      </c>
      <c r="AV1126" s="68">
        <f t="shared" si="179"/>
        <v>0</v>
      </c>
      <c r="AW1126" s="44">
        <f>SUM(AV$14:AV1126)</f>
        <v>0</v>
      </c>
      <c r="AX1126" s="11">
        <f t="shared" si="180"/>
        <v>0</v>
      </c>
      <c r="AY1126" s="11">
        <f t="shared" si="181"/>
        <v>1113</v>
      </c>
      <c r="AZ1126" s="11">
        <f t="shared" si="182"/>
        <v>0</v>
      </c>
      <c r="BA1126" s="11">
        <v>1113</v>
      </c>
      <c r="BB1126" s="54" t="s">
        <v>208</v>
      </c>
      <c r="BC1126" s="54">
        <v>8</v>
      </c>
      <c r="BD1126" s="54">
        <v>3.0000000000000001E-3</v>
      </c>
      <c r="BE1126" s="38">
        <f t="shared" si="177"/>
        <v>0</v>
      </c>
      <c r="BF1126" s="68">
        <f t="shared" si="183"/>
        <v>0</v>
      </c>
      <c r="BG1126" s="44">
        <f>SUM(BF$14:BF1126)</f>
        <v>9</v>
      </c>
      <c r="BH1126" s="11">
        <f t="shared" si="184"/>
        <v>0</v>
      </c>
      <c r="BI1126" s="11">
        <f t="shared" si="185"/>
        <v>1113</v>
      </c>
      <c r="BT1126" s="74">
        <v>1082</v>
      </c>
      <c r="BU1126" s="74" t="s">
        <v>1370</v>
      </c>
      <c r="BV1126" s="69" t="s">
        <v>2389</v>
      </c>
    </row>
    <row r="1127" spans="1:74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AP1127" s="68">
        <f t="shared" si="178"/>
        <v>0</v>
      </c>
      <c r="AQ1127" s="68">
        <v>1114</v>
      </c>
      <c r="AR1127" s="57" t="s">
        <v>897</v>
      </c>
      <c r="AS1127" s="58">
        <v>8</v>
      </c>
      <c r="AT1127" s="43">
        <v>3.0000000000000001E-3</v>
      </c>
      <c r="AU1127" s="38">
        <f t="shared" si="176"/>
        <v>0</v>
      </c>
      <c r="AV1127" s="68">
        <f t="shared" si="179"/>
        <v>0</v>
      </c>
      <c r="AW1127" s="44">
        <f>SUM(AV$14:AV1127)</f>
        <v>0</v>
      </c>
      <c r="AX1127" s="11">
        <f t="shared" si="180"/>
        <v>0</v>
      </c>
      <c r="AY1127" s="11">
        <f t="shared" si="181"/>
        <v>1114</v>
      </c>
      <c r="AZ1127" s="11">
        <f t="shared" si="182"/>
        <v>0</v>
      </c>
      <c r="BA1127" s="11">
        <v>1114</v>
      </c>
      <c r="BB1127" s="54" t="s">
        <v>1868</v>
      </c>
      <c r="BC1127" s="54">
        <v>8</v>
      </c>
      <c r="BD1127" s="54">
        <v>3.0000000000000001E-3</v>
      </c>
      <c r="BE1127" s="38">
        <f t="shared" si="177"/>
        <v>0</v>
      </c>
      <c r="BF1127" s="68">
        <f t="shared" si="183"/>
        <v>0</v>
      </c>
      <c r="BG1127" s="44">
        <f>SUM(BF$14:BF1127)</f>
        <v>9</v>
      </c>
      <c r="BH1127" s="11">
        <f t="shared" si="184"/>
        <v>0</v>
      </c>
      <c r="BI1127" s="11">
        <f t="shared" si="185"/>
        <v>1114</v>
      </c>
      <c r="BT1127" s="74">
        <v>1083</v>
      </c>
      <c r="BU1127" s="74" t="s">
        <v>1371</v>
      </c>
      <c r="BV1127" s="69" t="s">
        <v>2391</v>
      </c>
    </row>
    <row r="1128" spans="1:74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AP1128" s="68">
        <f t="shared" si="178"/>
        <v>0</v>
      </c>
      <c r="AQ1128" s="68">
        <v>1115</v>
      </c>
      <c r="AR1128" s="57" t="s">
        <v>898</v>
      </c>
      <c r="AS1128" s="58">
        <v>8</v>
      </c>
      <c r="AT1128" s="43">
        <v>3.0000000000000001E-3</v>
      </c>
      <c r="AU1128" s="38">
        <f t="shared" si="176"/>
        <v>0</v>
      </c>
      <c r="AV1128" s="68">
        <f t="shared" si="179"/>
        <v>0</v>
      </c>
      <c r="AW1128" s="44">
        <f>SUM(AV$14:AV1128)</f>
        <v>0</v>
      </c>
      <c r="AX1128" s="11">
        <f t="shared" si="180"/>
        <v>0</v>
      </c>
      <c r="AY1128" s="11">
        <f t="shared" si="181"/>
        <v>1115</v>
      </c>
      <c r="AZ1128" s="11">
        <f t="shared" si="182"/>
        <v>0</v>
      </c>
      <c r="BA1128" s="11">
        <v>1115</v>
      </c>
      <c r="BB1128" s="54" t="s">
        <v>1869</v>
      </c>
      <c r="BC1128" s="54">
        <v>8</v>
      </c>
      <c r="BD1128" s="54">
        <v>3.0000000000000001E-3</v>
      </c>
      <c r="BE1128" s="38">
        <f t="shared" si="177"/>
        <v>0</v>
      </c>
      <c r="BF1128" s="68">
        <f t="shared" si="183"/>
        <v>0</v>
      </c>
      <c r="BG1128" s="44">
        <f>SUM(BF$14:BF1128)</f>
        <v>9</v>
      </c>
      <c r="BH1128" s="11">
        <f t="shared" si="184"/>
        <v>0</v>
      </c>
      <c r="BI1128" s="11">
        <f t="shared" si="185"/>
        <v>1115</v>
      </c>
      <c r="BT1128" s="74">
        <v>1084</v>
      </c>
      <c r="BU1128" s="74" t="s">
        <v>1372</v>
      </c>
      <c r="BV1128" s="69" t="s">
        <v>2389</v>
      </c>
    </row>
    <row r="1129" spans="1:74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AP1129" s="68">
        <f t="shared" si="178"/>
        <v>0</v>
      </c>
      <c r="AQ1129" s="68">
        <v>1116</v>
      </c>
      <c r="AR1129" s="57" t="s">
        <v>899</v>
      </c>
      <c r="AS1129" s="58">
        <v>8</v>
      </c>
      <c r="AT1129" s="43">
        <v>3.0000000000000001E-3</v>
      </c>
      <c r="AU1129" s="38">
        <f t="shared" si="176"/>
        <v>0</v>
      </c>
      <c r="AV1129" s="68">
        <f t="shared" si="179"/>
        <v>0</v>
      </c>
      <c r="AW1129" s="44">
        <f>SUM(AV$14:AV1129)</f>
        <v>0</v>
      </c>
      <c r="AX1129" s="11">
        <f t="shared" si="180"/>
        <v>0</v>
      </c>
      <c r="AY1129" s="11">
        <f t="shared" si="181"/>
        <v>1116</v>
      </c>
      <c r="AZ1129" s="11">
        <f t="shared" si="182"/>
        <v>0</v>
      </c>
      <c r="BA1129" s="11">
        <v>1116</v>
      </c>
      <c r="BB1129" s="54" t="s">
        <v>1870</v>
      </c>
      <c r="BC1129" s="54">
        <v>8</v>
      </c>
      <c r="BD1129" s="54">
        <v>3.0000000000000001E-3</v>
      </c>
      <c r="BE1129" s="38">
        <f t="shared" si="177"/>
        <v>0</v>
      </c>
      <c r="BF1129" s="68">
        <f t="shared" si="183"/>
        <v>0</v>
      </c>
      <c r="BG1129" s="44">
        <f>SUM(BF$14:BF1129)</f>
        <v>9</v>
      </c>
      <c r="BH1129" s="11">
        <f t="shared" si="184"/>
        <v>0</v>
      </c>
      <c r="BI1129" s="11">
        <f t="shared" si="185"/>
        <v>1116</v>
      </c>
      <c r="BT1129" s="74">
        <v>1085</v>
      </c>
      <c r="BU1129" s="74" t="s">
        <v>1373</v>
      </c>
      <c r="BV1129" s="69" t="s">
        <v>2389</v>
      </c>
    </row>
    <row r="1130" spans="1:74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AP1130" s="68">
        <f t="shared" si="178"/>
        <v>0</v>
      </c>
      <c r="AQ1130" s="68">
        <v>1117</v>
      </c>
      <c r="AR1130" s="57" t="s">
        <v>900</v>
      </c>
      <c r="AS1130" s="58">
        <v>8</v>
      </c>
      <c r="AT1130" s="43">
        <v>3.0000000000000001E-3</v>
      </c>
      <c r="AU1130" s="38">
        <f t="shared" si="176"/>
        <v>0</v>
      </c>
      <c r="AV1130" s="68">
        <f t="shared" si="179"/>
        <v>0</v>
      </c>
      <c r="AW1130" s="44">
        <f>SUM(AV$14:AV1130)</f>
        <v>0</v>
      </c>
      <c r="AX1130" s="11">
        <f t="shared" si="180"/>
        <v>0</v>
      </c>
      <c r="AY1130" s="11">
        <f t="shared" si="181"/>
        <v>1117</v>
      </c>
      <c r="AZ1130" s="11">
        <f t="shared" si="182"/>
        <v>0</v>
      </c>
      <c r="BA1130" s="11">
        <v>1117</v>
      </c>
      <c r="BB1130" s="54" t="s">
        <v>1871</v>
      </c>
      <c r="BC1130" s="54">
        <v>8</v>
      </c>
      <c r="BD1130" s="54">
        <v>3.0000000000000001E-3</v>
      </c>
      <c r="BE1130" s="38">
        <f t="shared" si="177"/>
        <v>0</v>
      </c>
      <c r="BF1130" s="68">
        <f t="shared" si="183"/>
        <v>0</v>
      </c>
      <c r="BG1130" s="44">
        <f>SUM(BF$14:BF1130)</f>
        <v>9</v>
      </c>
      <c r="BH1130" s="11">
        <f t="shared" si="184"/>
        <v>0</v>
      </c>
      <c r="BI1130" s="11">
        <f t="shared" si="185"/>
        <v>1117</v>
      </c>
      <c r="BT1130" s="74">
        <v>1086</v>
      </c>
      <c r="BU1130" s="74" t="s">
        <v>1374</v>
      </c>
      <c r="BV1130" s="69" t="s">
        <v>2389</v>
      </c>
    </row>
    <row r="1131" spans="1:74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AP1131" s="68">
        <f t="shared" si="178"/>
        <v>0</v>
      </c>
      <c r="AQ1131" s="68">
        <v>1118</v>
      </c>
      <c r="AR1131" s="57" t="s">
        <v>209</v>
      </c>
      <c r="AS1131" s="58">
        <v>8</v>
      </c>
      <c r="AT1131" s="43">
        <v>3.0000000000000001E-3</v>
      </c>
      <c r="AU1131" s="38">
        <f t="shared" si="176"/>
        <v>0</v>
      </c>
      <c r="AV1131" s="68">
        <f t="shared" si="179"/>
        <v>0</v>
      </c>
      <c r="AW1131" s="44">
        <f>SUM(AV$14:AV1131)</f>
        <v>0</v>
      </c>
      <c r="AX1131" s="11">
        <f t="shared" si="180"/>
        <v>0</v>
      </c>
      <c r="AY1131" s="11">
        <f t="shared" si="181"/>
        <v>1118</v>
      </c>
      <c r="AZ1131" s="11">
        <f t="shared" si="182"/>
        <v>0</v>
      </c>
      <c r="BA1131" s="11">
        <v>1118</v>
      </c>
      <c r="BB1131" s="54" t="s">
        <v>209</v>
      </c>
      <c r="BC1131" s="54">
        <v>8</v>
      </c>
      <c r="BD1131" s="54">
        <v>3.0000000000000001E-3</v>
      </c>
      <c r="BE1131" s="38">
        <f t="shared" si="177"/>
        <v>0</v>
      </c>
      <c r="BF1131" s="68">
        <f t="shared" si="183"/>
        <v>0</v>
      </c>
      <c r="BG1131" s="44">
        <f>SUM(BF$14:BF1131)</f>
        <v>9</v>
      </c>
      <c r="BH1131" s="11">
        <f t="shared" si="184"/>
        <v>0</v>
      </c>
      <c r="BI1131" s="11">
        <f t="shared" si="185"/>
        <v>1118</v>
      </c>
      <c r="BT1131" s="74">
        <v>1087</v>
      </c>
      <c r="BU1131" s="74" t="s">
        <v>1305</v>
      </c>
      <c r="BV1131" s="69" t="s">
        <v>2389</v>
      </c>
    </row>
    <row r="1132" spans="1:74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AP1132" s="68">
        <f t="shared" si="178"/>
        <v>0</v>
      </c>
      <c r="AQ1132" s="68">
        <v>1119</v>
      </c>
      <c r="AR1132" s="57" t="s">
        <v>901</v>
      </c>
      <c r="AS1132" s="58">
        <v>8</v>
      </c>
      <c r="AT1132" s="43">
        <v>3.0000000000000001E-3</v>
      </c>
      <c r="AU1132" s="38">
        <f t="shared" si="176"/>
        <v>0</v>
      </c>
      <c r="AV1132" s="68">
        <f t="shared" si="179"/>
        <v>0</v>
      </c>
      <c r="AW1132" s="44">
        <f>SUM(AV$14:AV1132)</f>
        <v>0</v>
      </c>
      <c r="AX1132" s="11">
        <f t="shared" si="180"/>
        <v>0</v>
      </c>
      <c r="AY1132" s="11">
        <f t="shared" si="181"/>
        <v>1119</v>
      </c>
      <c r="AZ1132" s="11">
        <f t="shared" si="182"/>
        <v>0</v>
      </c>
      <c r="BA1132" s="11">
        <v>1119</v>
      </c>
      <c r="BB1132" s="54" t="s">
        <v>1872</v>
      </c>
      <c r="BC1132" s="54">
        <v>8</v>
      </c>
      <c r="BD1132" s="54">
        <v>3.0000000000000001E-3</v>
      </c>
      <c r="BE1132" s="38">
        <f t="shared" si="177"/>
        <v>0</v>
      </c>
      <c r="BF1132" s="68">
        <f t="shared" si="183"/>
        <v>0</v>
      </c>
      <c r="BG1132" s="44">
        <f>SUM(BF$14:BF1132)</f>
        <v>9</v>
      </c>
      <c r="BH1132" s="11">
        <f t="shared" si="184"/>
        <v>0</v>
      </c>
      <c r="BI1132" s="11">
        <f t="shared" si="185"/>
        <v>1119</v>
      </c>
      <c r="BT1132" s="74">
        <v>1088</v>
      </c>
      <c r="BU1132" s="74" t="s">
        <v>1375</v>
      </c>
      <c r="BV1132" s="69" t="s">
        <v>2389</v>
      </c>
    </row>
    <row r="1133" spans="1:74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AP1133" s="68">
        <f t="shared" si="178"/>
        <v>0</v>
      </c>
      <c r="AQ1133" s="68">
        <v>1120</v>
      </c>
      <c r="AR1133" s="57" t="s">
        <v>902</v>
      </c>
      <c r="AS1133" s="58">
        <v>8</v>
      </c>
      <c r="AT1133" s="43">
        <v>3.0000000000000001E-3</v>
      </c>
      <c r="AU1133" s="38">
        <f t="shared" si="176"/>
        <v>0</v>
      </c>
      <c r="AV1133" s="68">
        <f t="shared" si="179"/>
        <v>0</v>
      </c>
      <c r="AW1133" s="44">
        <f>SUM(AV$14:AV1133)</f>
        <v>0</v>
      </c>
      <c r="AX1133" s="11">
        <f t="shared" si="180"/>
        <v>0</v>
      </c>
      <c r="AY1133" s="11">
        <f t="shared" si="181"/>
        <v>1120</v>
      </c>
      <c r="AZ1133" s="11">
        <f t="shared" si="182"/>
        <v>0</v>
      </c>
      <c r="BA1133" s="11">
        <v>1120</v>
      </c>
      <c r="BB1133" s="54" t="s">
        <v>1873</v>
      </c>
      <c r="BC1133" s="54">
        <v>8</v>
      </c>
      <c r="BD1133" s="54">
        <v>3.0000000000000001E-3</v>
      </c>
      <c r="BE1133" s="38">
        <f t="shared" si="177"/>
        <v>0</v>
      </c>
      <c r="BF1133" s="68">
        <f t="shared" si="183"/>
        <v>0</v>
      </c>
      <c r="BG1133" s="44">
        <f>SUM(BF$14:BF1133)</f>
        <v>9</v>
      </c>
      <c r="BH1133" s="11">
        <f t="shared" si="184"/>
        <v>0</v>
      </c>
      <c r="BI1133" s="11">
        <f t="shared" si="185"/>
        <v>1120</v>
      </c>
      <c r="BT1133" s="74">
        <v>1089</v>
      </c>
      <c r="BU1133" s="74" t="s">
        <v>1376</v>
      </c>
      <c r="BV1133" s="69" t="s">
        <v>2389</v>
      </c>
    </row>
    <row r="1134" spans="1:74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AP1134" s="68">
        <f t="shared" si="178"/>
        <v>0</v>
      </c>
      <c r="AQ1134" s="68">
        <v>1121</v>
      </c>
      <c r="AR1134" s="57" t="s">
        <v>903</v>
      </c>
      <c r="AS1134" s="58">
        <v>8</v>
      </c>
      <c r="AT1134" s="43">
        <v>3.0000000000000001E-3</v>
      </c>
      <c r="AU1134" s="38">
        <f t="shared" si="176"/>
        <v>0</v>
      </c>
      <c r="AV1134" s="68">
        <f t="shared" si="179"/>
        <v>0</v>
      </c>
      <c r="AW1134" s="44">
        <f>SUM(AV$14:AV1134)</f>
        <v>0</v>
      </c>
      <c r="AX1134" s="11">
        <f t="shared" si="180"/>
        <v>0</v>
      </c>
      <c r="AY1134" s="11">
        <f t="shared" si="181"/>
        <v>1121</v>
      </c>
      <c r="AZ1134" s="11">
        <f t="shared" si="182"/>
        <v>0</v>
      </c>
      <c r="BA1134" s="11">
        <v>1121</v>
      </c>
      <c r="BB1134" s="54" t="s">
        <v>1874</v>
      </c>
      <c r="BC1134" s="54">
        <v>8</v>
      </c>
      <c r="BD1134" s="54">
        <v>3.0000000000000001E-3</v>
      </c>
      <c r="BE1134" s="38">
        <f t="shared" si="177"/>
        <v>0</v>
      </c>
      <c r="BF1134" s="68">
        <f t="shared" si="183"/>
        <v>0</v>
      </c>
      <c r="BG1134" s="44">
        <f>SUM(BF$14:BF1134)</f>
        <v>9</v>
      </c>
      <c r="BH1134" s="11">
        <f t="shared" si="184"/>
        <v>0</v>
      </c>
      <c r="BI1134" s="11">
        <f t="shared" si="185"/>
        <v>1121</v>
      </c>
      <c r="BT1134" s="74">
        <v>1090</v>
      </c>
      <c r="BU1134" s="74" t="s">
        <v>1377</v>
      </c>
      <c r="BV1134" s="69" t="s">
        <v>2389</v>
      </c>
    </row>
    <row r="1135" spans="1:74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AP1135" s="68">
        <f t="shared" si="178"/>
        <v>0</v>
      </c>
      <c r="AQ1135" s="68">
        <v>1122</v>
      </c>
      <c r="AR1135" s="57" t="s">
        <v>904</v>
      </c>
      <c r="AS1135" s="58">
        <v>8</v>
      </c>
      <c r="AT1135" s="43">
        <v>3.0000000000000001E-3</v>
      </c>
      <c r="AU1135" s="38">
        <f t="shared" si="176"/>
        <v>0</v>
      </c>
      <c r="AV1135" s="68">
        <f t="shared" si="179"/>
        <v>0</v>
      </c>
      <c r="AW1135" s="44">
        <f>SUM(AV$14:AV1135)</f>
        <v>0</v>
      </c>
      <c r="AX1135" s="11">
        <f t="shared" si="180"/>
        <v>0</v>
      </c>
      <c r="AY1135" s="11">
        <f t="shared" si="181"/>
        <v>1122</v>
      </c>
      <c r="AZ1135" s="11">
        <f t="shared" si="182"/>
        <v>0</v>
      </c>
      <c r="BA1135" s="11">
        <v>1122</v>
      </c>
      <c r="BB1135" s="54" t="s">
        <v>1875</v>
      </c>
      <c r="BC1135" s="54">
        <v>8</v>
      </c>
      <c r="BD1135" s="54">
        <v>3.0000000000000001E-3</v>
      </c>
      <c r="BE1135" s="38">
        <f t="shared" si="177"/>
        <v>0</v>
      </c>
      <c r="BF1135" s="68">
        <f t="shared" si="183"/>
        <v>0</v>
      </c>
      <c r="BG1135" s="44">
        <f>SUM(BF$14:BF1135)</f>
        <v>9</v>
      </c>
      <c r="BH1135" s="11">
        <f t="shared" si="184"/>
        <v>0</v>
      </c>
      <c r="BI1135" s="11">
        <f t="shared" si="185"/>
        <v>1122</v>
      </c>
      <c r="BT1135" s="74">
        <v>1091</v>
      </c>
      <c r="BU1135" s="74" t="s">
        <v>1378</v>
      </c>
      <c r="BV1135" s="69" t="s">
        <v>2389</v>
      </c>
    </row>
    <row r="1136" spans="1:74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AP1136" s="68">
        <f t="shared" si="178"/>
        <v>0</v>
      </c>
      <c r="AQ1136" s="68">
        <v>1123</v>
      </c>
      <c r="AR1136" s="57" t="s">
        <v>210</v>
      </c>
      <c r="AS1136" s="58">
        <v>8</v>
      </c>
      <c r="AT1136" s="43">
        <v>3.0000000000000001E-3</v>
      </c>
      <c r="AU1136" s="38">
        <f t="shared" si="176"/>
        <v>0</v>
      </c>
      <c r="AV1136" s="68">
        <f t="shared" si="179"/>
        <v>0</v>
      </c>
      <c r="AW1136" s="44">
        <f>SUM(AV$14:AV1136)</f>
        <v>0</v>
      </c>
      <c r="AX1136" s="11">
        <f t="shared" si="180"/>
        <v>0</v>
      </c>
      <c r="AY1136" s="11">
        <f t="shared" si="181"/>
        <v>1123</v>
      </c>
      <c r="AZ1136" s="11">
        <f t="shared" si="182"/>
        <v>0</v>
      </c>
      <c r="BA1136" s="11">
        <v>1123</v>
      </c>
      <c r="BB1136" s="54" t="s">
        <v>210</v>
      </c>
      <c r="BC1136" s="54">
        <v>8</v>
      </c>
      <c r="BD1136" s="54">
        <v>3.0000000000000001E-3</v>
      </c>
      <c r="BE1136" s="38">
        <f t="shared" si="177"/>
        <v>0</v>
      </c>
      <c r="BF1136" s="68">
        <f t="shared" si="183"/>
        <v>0</v>
      </c>
      <c r="BG1136" s="44">
        <f>SUM(BF$14:BF1136)</f>
        <v>9</v>
      </c>
      <c r="BH1136" s="11">
        <f t="shared" si="184"/>
        <v>0</v>
      </c>
      <c r="BI1136" s="11">
        <f t="shared" si="185"/>
        <v>1123</v>
      </c>
      <c r="BT1136" s="74">
        <v>1092</v>
      </c>
      <c r="BU1136" s="74" t="s">
        <v>1379</v>
      </c>
      <c r="BV1136" s="69" t="s">
        <v>2389</v>
      </c>
    </row>
    <row r="1137" spans="1:74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AP1137" s="68">
        <f t="shared" si="178"/>
        <v>0</v>
      </c>
      <c r="AQ1137" s="68">
        <v>1124</v>
      </c>
      <c r="AR1137" s="57" t="s">
        <v>905</v>
      </c>
      <c r="AS1137" s="58">
        <v>8</v>
      </c>
      <c r="AT1137" s="43">
        <v>3.0000000000000001E-3</v>
      </c>
      <c r="AU1137" s="38">
        <f t="shared" si="176"/>
        <v>0</v>
      </c>
      <c r="AV1137" s="68">
        <f t="shared" si="179"/>
        <v>0</v>
      </c>
      <c r="AW1137" s="44">
        <f>SUM(AV$14:AV1137)</f>
        <v>0</v>
      </c>
      <c r="AX1137" s="11">
        <f t="shared" si="180"/>
        <v>0</v>
      </c>
      <c r="AY1137" s="11">
        <f t="shared" si="181"/>
        <v>1124</v>
      </c>
      <c r="AZ1137" s="11">
        <f t="shared" si="182"/>
        <v>0</v>
      </c>
      <c r="BA1137" s="11">
        <v>1124</v>
      </c>
      <c r="BB1137" s="54" t="s">
        <v>1876</v>
      </c>
      <c r="BC1137" s="54">
        <v>8</v>
      </c>
      <c r="BD1137" s="54">
        <v>3.0000000000000001E-3</v>
      </c>
      <c r="BE1137" s="38">
        <f t="shared" si="177"/>
        <v>0</v>
      </c>
      <c r="BF1137" s="68">
        <f t="shared" si="183"/>
        <v>0</v>
      </c>
      <c r="BG1137" s="44">
        <f>SUM(BF$14:BF1137)</f>
        <v>9</v>
      </c>
      <c r="BH1137" s="11">
        <f t="shared" si="184"/>
        <v>0</v>
      </c>
      <c r="BI1137" s="11">
        <f t="shared" si="185"/>
        <v>1124</v>
      </c>
      <c r="BT1137" s="74">
        <v>1093</v>
      </c>
      <c r="BU1137" s="74" t="s">
        <v>1380</v>
      </c>
      <c r="BV1137" s="69" t="s">
        <v>2389</v>
      </c>
    </row>
    <row r="1138" spans="1:74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AP1138" s="68">
        <f t="shared" si="178"/>
        <v>0</v>
      </c>
      <c r="AQ1138" s="68">
        <v>1125</v>
      </c>
      <c r="AR1138" s="57" t="s">
        <v>906</v>
      </c>
      <c r="AS1138" s="58">
        <v>8</v>
      </c>
      <c r="AT1138" s="43">
        <v>3.0000000000000001E-3</v>
      </c>
      <c r="AU1138" s="38">
        <f t="shared" si="176"/>
        <v>0</v>
      </c>
      <c r="AV1138" s="68">
        <f t="shared" si="179"/>
        <v>0</v>
      </c>
      <c r="AW1138" s="44">
        <f>SUM(AV$14:AV1138)</f>
        <v>0</v>
      </c>
      <c r="AX1138" s="11">
        <f t="shared" si="180"/>
        <v>0</v>
      </c>
      <c r="AY1138" s="11">
        <f t="shared" si="181"/>
        <v>1125</v>
      </c>
      <c r="AZ1138" s="11">
        <f t="shared" si="182"/>
        <v>0</v>
      </c>
      <c r="BA1138" s="11">
        <v>1125</v>
      </c>
      <c r="BB1138" s="54" t="s">
        <v>1877</v>
      </c>
      <c r="BC1138" s="54">
        <v>8</v>
      </c>
      <c r="BD1138" s="54">
        <v>3.0000000000000001E-3</v>
      </c>
      <c r="BE1138" s="38">
        <f t="shared" si="177"/>
        <v>0</v>
      </c>
      <c r="BF1138" s="68">
        <f t="shared" si="183"/>
        <v>0</v>
      </c>
      <c r="BG1138" s="44">
        <f>SUM(BF$14:BF1138)</f>
        <v>9</v>
      </c>
      <c r="BH1138" s="11">
        <f t="shared" si="184"/>
        <v>0</v>
      </c>
      <c r="BI1138" s="11">
        <f t="shared" si="185"/>
        <v>1125</v>
      </c>
      <c r="BT1138" s="74">
        <v>1094</v>
      </c>
      <c r="BU1138" s="74" t="s">
        <v>1381</v>
      </c>
      <c r="BV1138" s="69" t="s">
        <v>2389</v>
      </c>
    </row>
    <row r="1139" spans="1:74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AP1139" s="68">
        <f t="shared" si="178"/>
        <v>0</v>
      </c>
      <c r="AQ1139" s="68">
        <v>1126</v>
      </c>
      <c r="AR1139" s="57" t="s">
        <v>907</v>
      </c>
      <c r="AS1139" s="58">
        <v>8</v>
      </c>
      <c r="AT1139" s="43">
        <v>3.0000000000000001E-3</v>
      </c>
      <c r="AU1139" s="38">
        <f t="shared" si="176"/>
        <v>0</v>
      </c>
      <c r="AV1139" s="68">
        <f t="shared" si="179"/>
        <v>0</v>
      </c>
      <c r="AW1139" s="44">
        <f>SUM(AV$14:AV1139)</f>
        <v>0</v>
      </c>
      <c r="AX1139" s="11">
        <f t="shared" si="180"/>
        <v>0</v>
      </c>
      <c r="AY1139" s="11">
        <f t="shared" si="181"/>
        <v>1126</v>
      </c>
      <c r="AZ1139" s="11">
        <f t="shared" si="182"/>
        <v>0</v>
      </c>
      <c r="BA1139" s="11">
        <v>1126</v>
      </c>
      <c r="BB1139" s="54" t="s">
        <v>1878</v>
      </c>
      <c r="BC1139" s="54">
        <v>8</v>
      </c>
      <c r="BD1139" s="54">
        <v>3.0000000000000001E-3</v>
      </c>
      <c r="BE1139" s="38">
        <f t="shared" si="177"/>
        <v>0</v>
      </c>
      <c r="BF1139" s="68">
        <f t="shared" si="183"/>
        <v>0</v>
      </c>
      <c r="BG1139" s="44">
        <f>SUM(BF$14:BF1139)</f>
        <v>9</v>
      </c>
      <c r="BH1139" s="11">
        <f t="shared" si="184"/>
        <v>0</v>
      </c>
      <c r="BI1139" s="11">
        <f t="shared" si="185"/>
        <v>1126</v>
      </c>
      <c r="BT1139" s="74">
        <v>1095</v>
      </c>
      <c r="BU1139" s="74" t="s">
        <v>1382</v>
      </c>
      <c r="BV1139" s="69" t="s">
        <v>2389</v>
      </c>
    </row>
    <row r="1140" spans="1:74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AP1140" s="68">
        <f t="shared" si="178"/>
        <v>0</v>
      </c>
      <c r="AQ1140" s="68">
        <v>1127</v>
      </c>
      <c r="AR1140" s="57" t="s">
        <v>908</v>
      </c>
      <c r="AS1140" s="58">
        <v>8</v>
      </c>
      <c r="AT1140" s="43">
        <v>3.0000000000000001E-3</v>
      </c>
      <c r="AU1140" s="38">
        <f t="shared" si="176"/>
        <v>0</v>
      </c>
      <c r="AV1140" s="68">
        <f t="shared" si="179"/>
        <v>0</v>
      </c>
      <c r="AW1140" s="44">
        <f>SUM(AV$14:AV1140)</f>
        <v>0</v>
      </c>
      <c r="AX1140" s="11">
        <f t="shared" si="180"/>
        <v>0</v>
      </c>
      <c r="AY1140" s="11">
        <f t="shared" si="181"/>
        <v>1127</v>
      </c>
      <c r="AZ1140" s="11">
        <f t="shared" si="182"/>
        <v>0</v>
      </c>
      <c r="BA1140" s="11">
        <v>1127</v>
      </c>
      <c r="BB1140" s="54" t="s">
        <v>1879</v>
      </c>
      <c r="BC1140" s="54">
        <v>8</v>
      </c>
      <c r="BD1140" s="54">
        <v>3.0000000000000001E-3</v>
      </c>
      <c r="BE1140" s="38">
        <f t="shared" si="177"/>
        <v>0</v>
      </c>
      <c r="BF1140" s="68">
        <f t="shared" si="183"/>
        <v>0</v>
      </c>
      <c r="BG1140" s="44">
        <f>SUM(BF$14:BF1140)</f>
        <v>9</v>
      </c>
      <c r="BH1140" s="11">
        <f t="shared" si="184"/>
        <v>0</v>
      </c>
      <c r="BI1140" s="11">
        <f t="shared" si="185"/>
        <v>1127</v>
      </c>
      <c r="BT1140" s="74">
        <v>1096</v>
      </c>
      <c r="BU1140" s="74" t="s">
        <v>231</v>
      </c>
      <c r="BV1140" s="69" t="s">
        <v>2389</v>
      </c>
    </row>
    <row r="1141" spans="1:74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AP1141" s="68">
        <f t="shared" si="178"/>
        <v>0</v>
      </c>
      <c r="AQ1141" s="68">
        <v>1128</v>
      </c>
      <c r="AR1141" s="57" t="s">
        <v>300</v>
      </c>
      <c r="AS1141" s="58">
        <v>8</v>
      </c>
      <c r="AT1141" s="43">
        <v>3.0000000000000001E-3</v>
      </c>
      <c r="AU1141" s="38">
        <f t="shared" si="176"/>
        <v>0</v>
      </c>
      <c r="AV1141" s="68">
        <f t="shared" si="179"/>
        <v>0</v>
      </c>
      <c r="AW1141" s="44">
        <f>SUM(AV$14:AV1141)</f>
        <v>0</v>
      </c>
      <c r="AX1141" s="11">
        <f t="shared" si="180"/>
        <v>0</v>
      </c>
      <c r="AY1141" s="11">
        <f t="shared" si="181"/>
        <v>1128</v>
      </c>
      <c r="AZ1141" s="11">
        <f t="shared" si="182"/>
        <v>0</v>
      </c>
      <c r="BA1141" s="11">
        <v>1128</v>
      </c>
      <c r="BB1141" s="54" t="s">
        <v>1880</v>
      </c>
      <c r="BC1141" s="54">
        <v>8</v>
      </c>
      <c r="BD1141" s="54">
        <v>3.0000000000000001E-3</v>
      </c>
      <c r="BE1141" s="38">
        <f t="shared" si="177"/>
        <v>0</v>
      </c>
      <c r="BF1141" s="68">
        <f t="shared" si="183"/>
        <v>0</v>
      </c>
      <c r="BG1141" s="44">
        <f>SUM(BF$14:BF1141)</f>
        <v>9</v>
      </c>
      <c r="BH1141" s="11">
        <f t="shared" si="184"/>
        <v>0</v>
      </c>
      <c r="BI1141" s="11">
        <f t="shared" si="185"/>
        <v>1128</v>
      </c>
      <c r="BT1141" s="74">
        <v>1097</v>
      </c>
      <c r="BU1141" s="74" t="s">
        <v>1383</v>
      </c>
      <c r="BV1141" s="69" t="s">
        <v>2389</v>
      </c>
    </row>
    <row r="1142" spans="1:74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AP1142" s="68">
        <f t="shared" si="178"/>
        <v>0</v>
      </c>
      <c r="AQ1142" s="68">
        <v>1129</v>
      </c>
      <c r="AR1142" s="57" t="s">
        <v>211</v>
      </c>
      <c r="AS1142" s="58">
        <v>8</v>
      </c>
      <c r="AT1142" s="43">
        <v>3.0000000000000001E-3</v>
      </c>
      <c r="AU1142" s="38">
        <f t="shared" si="176"/>
        <v>0</v>
      </c>
      <c r="AV1142" s="68">
        <f t="shared" si="179"/>
        <v>0</v>
      </c>
      <c r="AW1142" s="44">
        <f>SUM(AV$14:AV1142)</f>
        <v>0</v>
      </c>
      <c r="AX1142" s="11">
        <f t="shared" si="180"/>
        <v>0</v>
      </c>
      <c r="AY1142" s="11">
        <f t="shared" si="181"/>
        <v>1129</v>
      </c>
      <c r="AZ1142" s="11">
        <f t="shared" si="182"/>
        <v>0</v>
      </c>
      <c r="BA1142" s="11">
        <v>1129</v>
      </c>
      <c r="BB1142" s="54" t="s">
        <v>211</v>
      </c>
      <c r="BC1142" s="54">
        <v>8</v>
      </c>
      <c r="BD1142" s="54">
        <v>3.0000000000000001E-3</v>
      </c>
      <c r="BE1142" s="38">
        <f t="shared" si="177"/>
        <v>0</v>
      </c>
      <c r="BF1142" s="68">
        <f t="shared" si="183"/>
        <v>0</v>
      </c>
      <c r="BG1142" s="44">
        <f>SUM(BF$14:BF1142)</f>
        <v>9</v>
      </c>
      <c r="BH1142" s="11">
        <f t="shared" si="184"/>
        <v>0</v>
      </c>
      <c r="BI1142" s="11">
        <f t="shared" si="185"/>
        <v>1129</v>
      </c>
      <c r="BT1142" s="74">
        <v>1098</v>
      </c>
      <c r="BU1142" s="74" t="s">
        <v>1384</v>
      </c>
      <c r="BV1142" s="69" t="s">
        <v>2389</v>
      </c>
    </row>
    <row r="1143" spans="1:74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AP1143" s="68">
        <f t="shared" si="178"/>
        <v>0</v>
      </c>
      <c r="AQ1143" s="68">
        <v>1130</v>
      </c>
      <c r="AR1143" s="57" t="s">
        <v>909</v>
      </c>
      <c r="AS1143" s="58">
        <v>8</v>
      </c>
      <c r="AT1143" s="43">
        <v>3.0000000000000001E-3</v>
      </c>
      <c r="AU1143" s="38">
        <f t="shared" si="176"/>
        <v>0</v>
      </c>
      <c r="AV1143" s="68">
        <f t="shared" si="179"/>
        <v>0</v>
      </c>
      <c r="AW1143" s="44">
        <f>SUM(AV$14:AV1143)</f>
        <v>0</v>
      </c>
      <c r="AX1143" s="11">
        <f t="shared" si="180"/>
        <v>0</v>
      </c>
      <c r="AY1143" s="11">
        <f t="shared" si="181"/>
        <v>1130</v>
      </c>
      <c r="AZ1143" s="11">
        <f t="shared" si="182"/>
        <v>0</v>
      </c>
      <c r="BA1143" s="11">
        <v>1130</v>
      </c>
      <c r="BB1143" s="54" t="s">
        <v>1881</v>
      </c>
      <c r="BC1143" s="54">
        <v>8</v>
      </c>
      <c r="BD1143" s="54">
        <v>3.0000000000000001E-3</v>
      </c>
      <c r="BE1143" s="38">
        <f t="shared" si="177"/>
        <v>0</v>
      </c>
      <c r="BF1143" s="68">
        <f t="shared" si="183"/>
        <v>0</v>
      </c>
      <c r="BG1143" s="44">
        <f>SUM(BF$14:BF1143)</f>
        <v>9</v>
      </c>
      <c r="BH1143" s="11">
        <f t="shared" si="184"/>
        <v>0</v>
      </c>
      <c r="BI1143" s="11">
        <f t="shared" si="185"/>
        <v>1130</v>
      </c>
      <c r="BT1143" s="74">
        <v>1099</v>
      </c>
      <c r="BU1143" s="74" t="s">
        <v>1385</v>
      </c>
      <c r="BV1143" s="69" t="s">
        <v>2391</v>
      </c>
    </row>
    <row r="1144" spans="1:74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AP1144" s="68">
        <f t="shared" si="178"/>
        <v>0</v>
      </c>
      <c r="AQ1144" s="68">
        <v>1131</v>
      </c>
      <c r="AR1144" s="57" t="s">
        <v>910</v>
      </c>
      <c r="AS1144" s="58">
        <v>8</v>
      </c>
      <c r="AT1144" s="43">
        <v>3.0000000000000001E-3</v>
      </c>
      <c r="AU1144" s="38">
        <f t="shared" si="176"/>
        <v>0</v>
      </c>
      <c r="AV1144" s="68">
        <f t="shared" si="179"/>
        <v>0</v>
      </c>
      <c r="AW1144" s="44">
        <f>SUM(AV$14:AV1144)</f>
        <v>0</v>
      </c>
      <c r="AX1144" s="11">
        <f t="shared" si="180"/>
        <v>0</v>
      </c>
      <c r="AY1144" s="11">
        <f t="shared" si="181"/>
        <v>1131</v>
      </c>
      <c r="AZ1144" s="11">
        <f t="shared" si="182"/>
        <v>0</v>
      </c>
      <c r="BA1144" s="11">
        <v>1131</v>
      </c>
      <c r="BB1144" s="54" t="s">
        <v>1882</v>
      </c>
      <c r="BC1144" s="54">
        <v>8</v>
      </c>
      <c r="BD1144" s="54">
        <v>3.0000000000000001E-3</v>
      </c>
      <c r="BE1144" s="38">
        <f t="shared" si="177"/>
        <v>0</v>
      </c>
      <c r="BF1144" s="68">
        <f t="shared" si="183"/>
        <v>0</v>
      </c>
      <c r="BG1144" s="44">
        <f>SUM(BF$14:BF1144)</f>
        <v>9</v>
      </c>
      <c r="BH1144" s="11">
        <f t="shared" si="184"/>
        <v>0</v>
      </c>
      <c r="BI1144" s="11">
        <f t="shared" si="185"/>
        <v>1131</v>
      </c>
      <c r="BT1144" s="74">
        <v>1100</v>
      </c>
      <c r="BU1144" s="74" t="s">
        <v>1386</v>
      </c>
      <c r="BV1144" s="69" t="s">
        <v>2389</v>
      </c>
    </row>
    <row r="1145" spans="1:74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AP1145" s="68">
        <f t="shared" si="178"/>
        <v>0</v>
      </c>
      <c r="AQ1145" s="68">
        <v>1132</v>
      </c>
      <c r="AR1145" s="57" t="s">
        <v>911</v>
      </c>
      <c r="AS1145" s="58">
        <v>8</v>
      </c>
      <c r="AT1145" s="43">
        <v>3.0000000000000001E-3</v>
      </c>
      <c r="AU1145" s="38">
        <f t="shared" si="176"/>
        <v>0</v>
      </c>
      <c r="AV1145" s="68">
        <f t="shared" si="179"/>
        <v>0</v>
      </c>
      <c r="AW1145" s="44">
        <f>SUM(AV$14:AV1145)</f>
        <v>0</v>
      </c>
      <c r="AX1145" s="11">
        <f t="shared" si="180"/>
        <v>0</v>
      </c>
      <c r="AY1145" s="11">
        <f t="shared" si="181"/>
        <v>1132</v>
      </c>
      <c r="AZ1145" s="11">
        <f t="shared" si="182"/>
        <v>0</v>
      </c>
      <c r="BA1145" s="11">
        <v>1132</v>
      </c>
      <c r="BB1145" s="54" t="s">
        <v>1883</v>
      </c>
      <c r="BC1145" s="54">
        <v>8</v>
      </c>
      <c r="BD1145" s="54">
        <v>3.0000000000000001E-3</v>
      </c>
      <c r="BE1145" s="38">
        <f t="shared" si="177"/>
        <v>0</v>
      </c>
      <c r="BF1145" s="68">
        <f t="shared" si="183"/>
        <v>0</v>
      </c>
      <c r="BG1145" s="44">
        <f>SUM(BF$14:BF1145)</f>
        <v>9</v>
      </c>
      <c r="BH1145" s="11">
        <f t="shared" si="184"/>
        <v>0</v>
      </c>
      <c r="BI1145" s="11">
        <f t="shared" si="185"/>
        <v>1132</v>
      </c>
      <c r="BT1145" s="74">
        <v>1101</v>
      </c>
      <c r="BU1145" s="74" t="s">
        <v>1387</v>
      </c>
      <c r="BV1145" s="69" t="s">
        <v>2389</v>
      </c>
    </row>
    <row r="1146" spans="1:74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AP1146" s="68">
        <f t="shared" si="178"/>
        <v>0</v>
      </c>
      <c r="AQ1146" s="68">
        <v>1133</v>
      </c>
      <c r="AR1146" s="57" t="s">
        <v>233</v>
      </c>
      <c r="AS1146" s="58">
        <v>8</v>
      </c>
      <c r="AT1146" s="43">
        <v>3.0000000000000001E-3</v>
      </c>
      <c r="AU1146" s="38">
        <f t="shared" si="176"/>
        <v>0</v>
      </c>
      <c r="AV1146" s="68">
        <f t="shared" si="179"/>
        <v>0</v>
      </c>
      <c r="AW1146" s="44">
        <f>SUM(AV$14:AV1146)</f>
        <v>0</v>
      </c>
      <c r="AX1146" s="11">
        <f t="shared" si="180"/>
        <v>0</v>
      </c>
      <c r="AY1146" s="11">
        <f t="shared" si="181"/>
        <v>1133</v>
      </c>
      <c r="AZ1146" s="11">
        <f t="shared" si="182"/>
        <v>0</v>
      </c>
      <c r="BA1146" s="11">
        <v>1133</v>
      </c>
      <c r="BB1146" s="54" t="s">
        <v>233</v>
      </c>
      <c r="BC1146" s="54">
        <v>8</v>
      </c>
      <c r="BD1146" s="54">
        <v>3.0000000000000001E-3</v>
      </c>
      <c r="BE1146" s="38">
        <f t="shared" si="177"/>
        <v>0</v>
      </c>
      <c r="BF1146" s="68">
        <f t="shared" si="183"/>
        <v>0</v>
      </c>
      <c r="BG1146" s="44">
        <f>SUM(BF$14:BF1146)</f>
        <v>9</v>
      </c>
      <c r="BH1146" s="11">
        <f t="shared" si="184"/>
        <v>0</v>
      </c>
      <c r="BI1146" s="11">
        <f t="shared" si="185"/>
        <v>1133</v>
      </c>
      <c r="BT1146" s="74">
        <v>1102</v>
      </c>
      <c r="BU1146" s="74" t="s">
        <v>1388</v>
      </c>
      <c r="BV1146" s="69" t="s">
        <v>2389</v>
      </c>
    </row>
    <row r="1147" spans="1:74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AP1147" s="68">
        <f t="shared" si="178"/>
        <v>0</v>
      </c>
      <c r="AQ1147" s="68">
        <v>1134</v>
      </c>
      <c r="AR1147" s="57" t="s">
        <v>1394</v>
      </c>
      <c r="AS1147" s="58">
        <v>8</v>
      </c>
      <c r="AT1147" s="43">
        <v>3.0000000000000001E-3</v>
      </c>
      <c r="AU1147" s="38">
        <f t="shared" si="176"/>
        <v>0</v>
      </c>
      <c r="AV1147" s="68">
        <f t="shared" si="179"/>
        <v>0</v>
      </c>
      <c r="AW1147" s="44">
        <f>SUM(AV$14:AV1147)</f>
        <v>0</v>
      </c>
      <c r="AX1147" s="11">
        <f t="shared" si="180"/>
        <v>0</v>
      </c>
      <c r="AY1147" s="11">
        <f t="shared" si="181"/>
        <v>1134</v>
      </c>
      <c r="AZ1147" s="11">
        <f t="shared" si="182"/>
        <v>0</v>
      </c>
      <c r="BA1147" s="11">
        <v>1134</v>
      </c>
      <c r="BB1147" s="54" t="s">
        <v>2384</v>
      </c>
      <c r="BC1147" s="54">
        <v>8</v>
      </c>
      <c r="BD1147" s="54">
        <v>3.0000000000000001E-3</v>
      </c>
      <c r="BE1147" s="38">
        <f t="shared" si="177"/>
        <v>0</v>
      </c>
      <c r="BF1147" s="68">
        <f t="shared" si="183"/>
        <v>0</v>
      </c>
      <c r="BG1147" s="44">
        <f>SUM(BF$14:BF1147)</f>
        <v>9</v>
      </c>
      <c r="BH1147" s="11">
        <f t="shared" si="184"/>
        <v>0</v>
      </c>
      <c r="BI1147" s="11">
        <f t="shared" si="185"/>
        <v>1134</v>
      </c>
      <c r="BT1147" s="74">
        <v>1103</v>
      </c>
      <c r="BU1147" s="74" t="s">
        <v>1389</v>
      </c>
      <c r="BV1147" s="69" t="s">
        <v>2389</v>
      </c>
    </row>
    <row r="1148" spans="1:74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AP1148" s="68">
        <f t="shared" si="178"/>
        <v>0</v>
      </c>
      <c r="AQ1148" s="68">
        <v>1135</v>
      </c>
      <c r="AR1148" s="57" t="s">
        <v>1395</v>
      </c>
      <c r="AS1148" s="58">
        <v>8</v>
      </c>
      <c r="AT1148" s="43">
        <v>3.0000000000000001E-3</v>
      </c>
      <c r="AU1148" s="38">
        <f t="shared" si="176"/>
        <v>0</v>
      </c>
      <c r="AV1148" s="68">
        <f t="shared" si="179"/>
        <v>0</v>
      </c>
      <c r="AW1148" s="44">
        <f>SUM(AV$14:AV1148)</f>
        <v>0</v>
      </c>
      <c r="AX1148" s="11">
        <f t="shared" si="180"/>
        <v>0</v>
      </c>
      <c r="AY1148" s="11">
        <f t="shared" si="181"/>
        <v>1135</v>
      </c>
      <c r="AZ1148" s="11">
        <f t="shared" si="182"/>
        <v>0</v>
      </c>
      <c r="BA1148" s="11">
        <v>1135</v>
      </c>
      <c r="BB1148" s="54" t="s">
        <v>2385</v>
      </c>
      <c r="BC1148" s="54">
        <v>8</v>
      </c>
      <c r="BD1148" s="54">
        <v>3.0000000000000001E-3</v>
      </c>
      <c r="BE1148" s="38">
        <f t="shared" si="177"/>
        <v>0</v>
      </c>
      <c r="BF1148" s="68">
        <f t="shared" si="183"/>
        <v>0</v>
      </c>
      <c r="BG1148" s="44">
        <f>SUM(BF$14:BF1148)</f>
        <v>9</v>
      </c>
      <c r="BH1148" s="11">
        <f t="shared" si="184"/>
        <v>0</v>
      </c>
      <c r="BI1148" s="11">
        <f t="shared" si="185"/>
        <v>1135</v>
      </c>
      <c r="BT1148" s="74">
        <v>1104</v>
      </c>
      <c r="BU1148" s="74" t="s">
        <v>1390</v>
      </c>
      <c r="BV1148" s="69" t="s">
        <v>2389</v>
      </c>
    </row>
    <row r="1149" spans="1:74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AP1149" s="68">
        <f t="shared" si="178"/>
        <v>0</v>
      </c>
      <c r="AQ1149" s="68">
        <v>1136</v>
      </c>
      <c r="AR1149" s="57" t="s">
        <v>912</v>
      </c>
      <c r="AS1149" s="58">
        <v>8</v>
      </c>
      <c r="AT1149" s="43">
        <v>3.0000000000000001E-3</v>
      </c>
      <c r="AU1149" s="38">
        <f t="shared" si="176"/>
        <v>0</v>
      </c>
      <c r="AV1149" s="68">
        <f t="shared" si="179"/>
        <v>0</v>
      </c>
      <c r="AW1149" s="44">
        <f>SUM(AV$14:AV1149)</f>
        <v>0</v>
      </c>
      <c r="AX1149" s="11">
        <f t="shared" si="180"/>
        <v>0</v>
      </c>
      <c r="AY1149" s="11">
        <f t="shared" si="181"/>
        <v>1136</v>
      </c>
      <c r="AZ1149" s="11">
        <f t="shared" si="182"/>
        <v>0</v>
      </c>
      <c r="BA1149" s="11">
        <v>1136</v>
      </c>
      <c r="BB1149" s="54" t="s">
        <v>1884</v>
      </c>
      <c r="BC1149" s="54">
        <v>8</v>
      </c>
      <c r="BD1149" s="54">
        <v>3.0000000000000001E-3</v>
      </c>
      <c r="BE1149" s="38">
        <f t="shared" si="177"/>
        <v>0</v>
      </c>
      <c r="BF1149" s="68">
        <f t="shared" si="183"/>
        <v>0</v>
      </c>
      <c r="BG1149" s="44">
        <f>SUM(BF$14:BF1149)</f>
        <v>9</v>
      </c>
      <c r="BH1149" s="11">
        <f t="shared" si="184"/>
        <v>0</v>
      </c>
      <c r="BI1149" s="11">
        <f t="shared" si="185"/>
        <v>1136</v>
      </c>
      <c r="BT1149" s="74">
        <v>1105</v>
      </c>
      <c r="BU1149" s="74" t="s">
        <v>865</v>
      </c>
      <c r="BV1149" s="69" t="s">
        <v>2389</v>
      </c>
    </row>
    <row r="1150" spans="1:74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AP1150" s="68">
        <f t="shared" si="178"/>
        <v>0</v>
      </c>
      <c r="AQ1150" s="68">
        <v>1137</v>
      </c>
      <c r="AR1150" s="57" t="s">
        <v>913</v>
      </c>
      <c r="AS1150" s="58">
        <v>8</v>
      </c>
      <c r="AT1150" s="43">
        <v>3.0000000000000001E-3</v>
      </c>
      <c r="AU1150" s="38">
        <f t="shared" si="176"/>
        <v>0</v>
      </c>
      <c r="AV1150" s="68">
        <f t="shared" si="179"/>
        <v>0</v>
      </c>
      <c r="AW1150" s="44">
        <f>SUM(AV$14:AV1150)</f>
        <v>0</v>
      </c>
      <c r="AX1150" s="11">
        <f t="shared" si="180"/>
        <v>0</v>
      </c>
      <c r="AY1150" s="11">
        <f t="shared" si="181"/>
        <v>1137</v>
      </c>
      <c r="AZ1150" s="11">
        <f t="shared" si="182"/>
        <v>0</v>
      </c>
      <c r="BA1150" s="11">
        <v>1137</v>
      </c>
      <c r="BB1150" s="54" t="s">
        <v>1885</v>
      </c>
      <c r="BC1150" s="54">
        <v>8</v>
      </c>
      <c r="BD1150" s="54">
        <v>3.0000000000000001E-3</v>
      </c>
      <c r="BE1150" s="38">
        <f t="shared" si="177"/>
        <v>0</v>
      </c>
      <c r="BF1150" s="68">
        <f t="shared" si="183"/>
        <v>0</v>
      </c>
      <c r="BG1150" s="44">
        <f>SUM(BF$14:BF1150)</f>
        <v>9</v>
      </c>
      <c r="BH1150" s="11">
        <f t="shared" si="184"/>
        <v>0</v>
      </c>
      <c r="BI1150" s="11">
        <f t="shared" si="185"/>
        <v>1137</v>
      </c>
      <c r="BT1150" s="74">
        <v>1106</v>
      </c>
      <c r="BU1150" s="74" t="s">
        <v>232</v>
      </c>
      <c r="BV1150" s="69" t="s">
        <v>2389</v>
      </c>
    </row>
    <row r="1151" spans="1:74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AP1151" s="68">
        <f t="shared" si="178"/>
        <v>0</v>
      </c>
      <c r="AQ1151" s="68">
        <v>1138</v>
      </c>
      <c r="AR1151" s="57" t="s">
        <v>914</v>
      </c>
      <c r="AS1151" s="58">
        <v>8</v>
      </c>
      <c r="AT1151" s="43">
        <v>3.0000000000000001E-3</v>
      </c>
      <c r="AU1151" s="38">
        <f t="shared" si="176"/>
        <v>0</v>
      </c>
      <c r="AV1151" s="68">
        <f t="shared" si="179"/>
        <v>0</v>
      </c>
      <c r="AW1151" s="44">
        <f>SUM(AV$14:AV1151)</f>
        <v>0</v>
      </c>
      <c r="AX1151" s="11">
        <f t="shared" si="180"/>
        <v>0</v>
      </c>
      <c r="AY1151" s="11">
        <f t="shared" si="181"/>
        <v>1138</v>
      </c>
      <c r="AZ1151" s="11">
        <f t="shared" si="182"/>
        <v>0</v>
      </c>
      <c r="BA1151" s="11">
        <v>1138</v>
      </c>
      <c r="BB1151" s="54" t="s">
        <v>1886</v>
      </c>
      <c r="BC1151" s="54">
        <v>8</v>
      </c>
      <c r="BD1151" s="54">
        <v>3.0000000000000001E-3</v>
      </c>
      <c r="BE1151" s="38">
        <f t="shared" si="177"/>
        <v>0</v>
      </c>
      <c r="BF1151" s="68">
        <f t="shared" si="183"/>
        <v>0</v>
      </c>
      <c r="BG1151" s="44">
        <f>SUM(BF$14:BF1151)</f>
        <v>9</v>
      </c>
      <c r="BH1151" s="11">
        <f t="shared" si="184"/>
        <v>0</v>
      </c>
      <c r="BI1151" s="11">
        <f t="shared" si="185"/>
        <v>1138</v>
      </c>
      <c r="BT1151" s="74">
        <v>1107</v>
      </c>
      <c r="BU1151" s="74" t="s">
        <v>1391</v>
      </c>
      <c r="BV1151" s="69" t="s">
        <v>2389</v>
      </c>
    </row>
    <row r="1152" spans="1:74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AP1152" s="68">
        <f t="shared" si="178"/>
        <v>0</v>
      </c>
      <c r="AQ1152" s="68">
        <v>1139</v>
      </c>
      <c r="AR1152" s="57" t="s">
        <v>301</v>
      </c>
      <c r="AS1152" s="58">
        <v>8</v>
      </c>
      <c r="AT1152" s="43">
        <v>3.0000000000000001E-3</v>
      </c>
      <c r="AU1152" s="38">
        <f t="shared" si="176"/>
        <v>0</v>
      </c>
      <c r="AV1152" s="68">
        <f t="shared" si="179"/>
        <v>0</v>
      </c>
      <c r="AW1152" s="44">
        <f>SUM(AV$14:AV1152)</f>
        <v>0</v>
      </c>
      <c r="AX1152" s="11">
        <f t="shared" si="180"/>
        <v>0</v>
      </c>
      <c r="AY1152" s="11">
        <f t="shared" si="181"/>
        <v>1139</v>
      </c>
      <c r="AZ1152" s="11">
        <f t="shared" si="182"/>
        <v>0</v>
      </c>
      <c r="BA1152" s="11">
        <v>1139</v>
      </c>
      <c r="BB1152" s="54" t="s">
        <v>1887</v>
      </c>
      <c r="BC1152" s="54">
        <v>8</v>
      </c>
      <c r="BD1152" s="54">
        <v>3.0000000000000001E-3</v>
      </c>
      <c r="BE1152" s="38">
        <f t="shared" si="177"/>
        <v>0</v>
      </c>
      <c r="BF1152" s="68">
        <f t="shared" si="183"/>
        <v>0</v>
      </c>
      <c r="BG1152" s="44">
        <f>SUM(BF$14:BF1152)</f>
        <v>9</v>
      </c>
      <c r="BH1152" s="11">
        <f t="shared" si="184"/>
        <v>0</v>
      </c>
      <c r="BI1152" s="11">
        <f t="shared" si="185"/>
        <v>1139</v>
      </c>
      <c r="BT1152" s="74">
        <v>1108</v>
      </c>
      <c r="BU1152" s="74" t="s">
        <v>380</v>
      </c>
      <c r="BV1152" s="69" t="s">
        <v>2389</v>
      </c>
    </row>
    <row r="1153" spans="1:74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AP1153" s="68">
        <f t="shared" si="178"/>
        <v>0</v>
      </c>
      <c r="AQ1153" s="68">
        <v>1140</v>
      </c>
      <c r="AR1153" s="57" t="s">
        <v>1396</v>
      </c>
      <c r="AS1153" s="58">
        <v>8</v>
      </c>
      <c r="AT1153" s="43">
        <v>3.0000000000000001E-3</v>
      </c>
      <c r="AU1153" s="38">
        <f t="shared" si="176"/>
        <v>0</v>
      </c>
      <c r="AV1153" s="68">
        <f t="shared" si="179"/>
        <v>0</v>
      </c>
      <c r="AW1153" s="44">
        <f>SUM(AV$14:AV1153)</f>
        <v>0</v>
      </c>
      <c r="AX1153" s="11">
        <f t="shared" si="180"/>
        <v>0</v>
      </c>
      <c r="AY1153" s="11">
        <f t="shared" si="181"/>
        <v>1140</v>
      </c>
      <c r="AZ1153" s="11">
        <f t="shared" si="182"/>
        <v>0</v>
      </c>
      <c r="BA1153" s="11">
        <v>1140</v>
      </c>
      <c r="BB1153" s="54" t="s">
        <v>2386</v>
      </c>
      <c r="BC1153" s="54">
        <v>8</v>
      </c>
      <c r="BD1153" s="54">
        <v>3.0000000000000001E-3</v>
      </c>
      <c r="BE1153" s="38">
        <f t="shared" si="177"/>
        <v>0</v>
      </c>
      <c r="BF1153" s="68">
        <f t="shared" si="183"/>
        <v>0</v>
      </c>
      <c r="BG1153" s="44">
        <f>SUM(BF$14:BF1153)</f>
        <v>9</v>
      </c>
      <c r="BH1153" s="11">
        <f t="shared" si="184"/>
        <v>0</v>
      </c>
      <c r="BI1153" s="11">
        <f t="shared" si="185"/>
        <v>1140</v>
      </c>
      <c r="BT1153" s="74">
        <v>1109</v>
      </c>
      <c r="BU1153" s="74" t="s">
        <v>1392</v>
      </c>
      <c r="BV1153" s="69" t="s">
        <v>2389</v>
      </c>
    </row>
    <row r="1154" spans="1:74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AP1154" s="68">
        <f t="shared" si="178"/>
        <v>0</v>
      </c>
      <c r="AQ1154" s="68">
        <v>1141</v>
      </c>
      <c r="AR1154" s="57" t="s">
        <v>302</v>
      </c>
      <c r="AS1154" s="58">
        <v>8</v>
      </c>
      <c r="AT1154" s="43">
        <v>3.0000000000000001E-3</v>
      </c>
      <c r="AU1154" s="38">
        <f t="shared" si="176"/>
        <v>0</v>
      </c>
      <c r="AV1154" s="68">
        <f t="shared" si="179"/>
        <v>0</v>
      </c>
      <c r="AW1154" s="44">
        <f>SUM(AV$14:AV1154)</f>
        <v>0</v>
      </c>
      <c r="AX1154" s="11">
        <f t="shared" si="180"/>
        <v>0</v>
      </c>
      <c r="AY1154" s="11">
        <f t="shared" si="181"/>
        <v>1141</v>
      </c>
      <c r="AZ1154" s="11">
        <f t="shared" si="182"/>
        <v>0</v>
      </c>
      <c r="BA1154" s="11">
        <v>1141</v>
      </c>
      <c r="BB1154" s="54" t="s">
        <v>1888</v>
      </c>
      <c r="BC1154" s="54">
        <v>8</v>
      </c>
      <c r="BD1154" s="54">
        <v>3.0000000000000001E-3</v>
      </c>
      <c r="BE1154" s="38">
        <f t="shared" si="177"/>
        <v>0</v>
      </c>
      <c r="BF1154" s="68">
        <f t="shared" si="183"/>
        <v>0</v>
      </c>
      <c r="BG1154" s="44">
        <f>SUM(BF$14:BF1154)</f>
        <v>9</v>
      </c>
      <c r="BH1154" s="11">
        <f t="shared" si="184"/>
        <v>0</v>
      </c>
      <c r="BI1154" s="11">
        <f t="shared" si="185"/>
        <v>1141</v>
      </c>
      <c r="BT1154" s="74">
        <v>1110</v>
      </c>
      <c r="BU1154" s="74" t="s">
        <v>1393</v>
      </c>
      <c r="BV1154" s="69" t="s">
        <v>2389</v>
      </c>
    </row>
    <row r="1155" spans="1:74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AP1155" s="68">
        <f t="shared" si="178"/>
        <v>0</v>
      </c>
      <c r="AQ1155" s="68">
        <v>1142</v>
      </c>
      <c r="AR1155" s="57" t="s">
        <v>303</v>
      </c>
      <c r="AS1155" s="58">
        <v>8</v>
      </c>
      <c r="AT1155" s="43">
        <v>3.0000000000000001E-3</v>
      </c>
      <c r="AU1155" s="38">
        <f t="shared" si="176"/>
        <v>0</v>
      </c>
      <c r="AV1155" s="68">
        <f t="shared" si="179"/>
        <v>0</v>
      </c>
      <c r="AW1155" s="44">
        <f>SUM(AV$14:AV1155)</f>
        <v>0</v>
      </c>
      <c r="AX1155" s="11">
        <f t="shared" si="180"/>
        <v>0</v>
      </c>
      <c r="AY1155" s="11">
        <f t="shared" si="181"/>
        <v>1142</v>
      </c>
      <c r="AZ1155" s="11">
        <f t="shared" si="182"/>
        <v>0</v>
      </c>
      <c r="BA1155" s="11">
        <v>1142</v>
      </c>
      <c r="BB1155" s="54" t="s">
        <v>1889</v>
      </c>
      <c r="BC1155" s="54">
        <v>8</v>
      </c>
      <c r="BD1155" s="54">
        <v>3.0000000000000001E-3</v>
      </c>
      <c r="BE1155" s="38">
        <f t="shared" si="177"/>
        <v>0</v>
      </c>
      <c r="BF1155" s="68">
        <f t="shared" si="183"/>
        <v>0</v>
      </c>
      <c r="BG1155" s="44">
        <f>SUM(BF$14:BF1155)</f>
        <v>9</v>
      </c>
      <c r="BH1155" s="11">
        <f t="shared" si="184"/>
        <v>0</v>
      </c>
      <c r="BI1155" s="11">
        <f t="shared" si="185"/>
        <v>1142</v>
      </c>
      <c r="BT1155" s="74">
        <v>1111</v>
      </c>
      <c r="BU1155" s="74" t="s">
        <v>895</v>
      </c>
      <c r="BV1155" s="69" t="s">
        <v>2389</v>
      </c>
    </row>
    <row r="1156" spans="1:74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AP1156" s="68">
        <f t="shared" si="178"/>
        <v>0</v>
      </c>
      <c r="AQ1156" s="68">
        <v>1143</v>
      </c>
      <c r="AR1156" s="57" t="s">
        <v>915</v>
      </c>
      <c r="AS1156" s="58">
        <v>8</v>
      </c>
      <c r="AT1156" s="43">
        <v>3.0000000000000001E-3</v>
      </c>
      <c r="AU1156" s="38">
        <f t="shared" si="176"/>
        <v>0</v>
      </c>
      <c r="AV1156" s="68">
        <f t="shared" si="179"/>
        <v>0</v>
      </c>
      <c r="AW1156" s="44">
        <f>SUM(AV$14:AV1156)</f>
        <v>0</v>
      </c>
      <c r="AX1156" s="11">
        <f t="shared" si="180"/>
        <v>0</v>
      </c>
      <c r="AY1156" s="11">
        <f t="shared" si="181"/>
        <v>1143</v>
      </c>
      <c r="AZ1156" s="11">
        <f t="shared" si="182"/>
        <v>0</v>
      </c>
      <c r="BA1156" s="11">
        <v>1143</v>
      </c>
      <c r="BB1156" s="54" t="s">
        <v>1890</v>
      </c>
      <c r="BC1156" s="54">
        <v>8</v>
      </c>
      <c r="BD1156" s="54">
        <v>3.0000000000000001E-3</v>
      </c>
      <c r="BE1156" s="38">
        <f t="shared" si="177"/>
        <v>0</v>
      </c>
      <c r="BF1156" s="68">
        <f t="shared" si="183"/>
        <v>0</v>
      </c>
      <c r="BG1156" s="44">
        <f>SUM(BF$14:BF1156)</f>
        <v>9</v>
      </c>
      <c r="BH1156" s="11">
        <f t="shared" si="184"/>
        <v>0</v>
      </c>
      <c r="BI1156" s="11">
        <f t="shared" si="185"/>
        <v>1143</v>
      </c>
      <c r="BT1156" s="74">
        <v>1112</v>
      </c>
      <c r="BU1156" s="74" t="s">
        <v>896</v>
      </c>
      <c r="BV1156" s="69" t="s">
        <v>2389</v>
      </c>
    </row>
    <row r="1157" spans="1:74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AP1157" s="68">
        <f t="shared" si="178"/>
        <v>0</v>
      </c>
      <c r="AQ1157" s="68">
        <v>1144</v>
      </c>
      <c r="AR1157" s="57" t="s">
        <v>916</v>
      </c>
      <c r="AS1157" s="58">
        <v>8</v>
      </c>
      <c r="AT1157" s="43">
        <v>3.0000000000000001E-3</v>
      </c>
      <c r="AU1157" s="38">
        <f t="shared" si="176"/>
        <v>0</v>
      </c>
      <c r="AV1157" s="68">
        <f t="shared" si="179"/>
        <v>0</v>
      </c>
      <c r="AW1157" s="44">
        <f>SUM(AV$14:AV1157)</f>
        <v>0</v>
      </c>
      <c r="AX1157" s="11">
        <f t="shared" si="180"/>
        <v>0</v>
      </c>
      <c r="AY1157" s="11">
        <f t="shared" si="181"/>
        <v>1144</v>
      </c>
      <c r="AZ1157" s="11">
        <f t="shared" si="182"/>
        <v>0</v>
      </c>
      <c r="BA1157" s="11">
        <v>1144</v>
      </c>
      <c r="BB1157" s="54" t="s">
        <v>1891</v>
      </c>
      <c r="BC1157" s="54">
        <v>8</v>
      </c>
      <c r="BD1157" s="54">
        <v>3.0000000000000001E-3</v>
      </c>
      <c r="BE1157" s="38">
        <f t="shared" si="177"/>
        <v>0</v>
      </c>
      <c r="BF1157" s="68">
        <f t="shared" si="183"/>
        <v>0</v>
      </c>
      <c r="BG1157" s="44">
        <f>SUM(BF$14:BF1157)</f>
        <v>9</v>
      </c>
      <c r="BH1157" s="11">
        <f t="shared" si="184"/>
        <v>0</v>
      </c>
      <c r="BI1157" s="11">
        <f t="shared" si="185"/>
        <v>1144</v>
      </c>
      <c r="BT1157" s="74">
        <v>1113</v>
      </c>
      <c r="BU1157" s="74" t="s">
        <v>208</v>
      </c>
      <c r="BV1157" s="69" t="s">
        <v>2389</v>
      </c>
    </row>
    <row r="1158" spans="1:74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AP1158" s="68">
        <f t="shared" si="178"/>
        <v>0</v>
      </c>
      <c r="AQ1158" s="68">
        <v>1145</v>
      </c>
      <c r="AR1158" s="57" t="s">
        <v>917</v>
      </c>
      <c r="AS1158" s="58">
        <v>8</v>
      </c>
      <c r="AT1158" s="43">
        <v>3.0000000000000001E-3</v>
      </c>
      <c r="AU1158" s="38">
        <f t="shared" si="176"/>
        <v>0</v>
      </c>
      <c r="AV1158" s="68">
        <f t="shared" si="179"/>
        <v>0</v>
      </c>
      <c r="AW1158" s="44">
        <f>SUM(AV$14:AV1158)</f>
        <v>0</v>
      </c>
      <c r="AX1158" s="11">
        <f t="shared" si="180"/>
        <v>0</v>
      </c>
      <c r="AY1158" s="11">
        <f t="shared" si="181"/>
        <v>1145</v>
      </c>
      <c r="AZ1158" s="11">
        <f t="shared" si="182"/>
        <v>0</v>
      </c>
      <c r="BA1158" s="11">
        <v>1145</v>
      </c>
      <c r="BB1158" s="54" t="s">
        <v>1892</v>
      </c>
      <c r="BC1158" s="54">
        <v>8</v>
      </c>
      <c r="BD1158" s="54">
        <v>3.0000000000000001E-3</v>
      </c>
      <c r="BE1158" s="38">
        <f t="shared" si="177"/>
        <v>0</v>
      </c>
      <c r="BF1158" s="68">
        <f t="shared" si="183"/>
        <v>0</v>
      </c>
      <c r="BG1158" s="44">
        <f>SUM(BF$14:BF1158)</f>
        <v>9</v>
      </c>
      <c r="BH1158" s="11">
        <f t="shared" si="184"/>
        <v>0</v>
      </c>
      <c r="BI1158" s="11">
        <f t="shared" si="185"/>
        <v>1145</v>
      </c>
      <c r="BT1158" s="74">
        <v>1114</v>
      </c>
      <c r="BU1158" s="74" t="s">
        <v>897</v>
      </c>
      <c r="BV1158" s="69" t="s">
        <v>2389</v>
      </c>
    </row>
    <row r="1159" spans="1:74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AP1159" s="68">
        <f t="shared" si="178"/>
        <v>0</v>
      </c>
      <c r="AQ1159" s="68">
        <v>1146</v>
      </c>
      <c r="AR1159" s="57" t="s">
        <v>918</v>
      </c>
      <c r="AS1159" s="58">
        <v>8</v>
      </c>
      <c r="AT1159" s="43">
        <v>3.0000000000000001E-3</v>
      </c>
      <c r="AU1159" s="38">
        <f t="shared" si="176"/>
        <v>0</v>
      </c>
      <c r="AV1159" s="68">
        <f t="shared" si="179"/>
        <v>0</v>
      </c>
      <c r="AW1159" s="44">
        <f>SUM(AV$14:AV1159)</f>
        <v>0</v>
      </c>
      <c r="AX1159" s="11">
        <f t="shared" si="180"/>
        <v>0</v>
      </c>
      <c r="AY1159" s="11">
        <f t="shared" si="181"/>
        <v>1146</v>
      </c>
      <c r="AZ1159" s="11">
        <f t="shared" si="182"/>
        <v>0</v>
      </c>
      <c r="BA1159" s="11">
        <v>1146</v>
      </c>
      <c r="BB1159" s="54" t="s">
        <v>1893</v>
      </c>
      <c r="BC1159" s="54">
        <v>8</v>
      </c>
      <c r="BD1159" s="54">
        <v>3.0000000000000001E-3</v>
      </c>
      <c r="BE1159" s="38">
        <f t="shared" si="177"/>
        <v>0</v>
      </c>
      <c r="BF1159" s="68">
        <f t="shared" si="183"/>
        <v>0</v>
      </c>
      <c r="BG1159" s="44">
        <f>SUM(BF$14:BF1159)</f>
        <v>9</v>
      </c>
      <c r="BH1159" s="11">
        <f t="shared" si="184"/>
        <v>0</v>
      </c>
      <c r="BI1159" s="11">
        <f t="shared" si="185"/>
        <v>1146</v>
      </c>
      <c r="BT1159" s="74">
        <v>1115</v>
      </c>
      <c r="BU1159" s="74" t="s">
        <v>898</v>
      </c>
      <c r="BV1159" s="69" t="s">
        <v>2389</v>
      </c>
    </row>
    <row r="1160" spans="1:74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AP1160" s="68">
        <f t="shared" si="178"/>
        <v>0</v>
      </c>
      <c r="AQ1160" s="68">
        <v>1147</v>
      </c>
      <c r="AR1160" s="57" t="s">
        <v>304</v>
      </c>
      <c r="AS1160" s="58">
        <v>8</v>
      </c>
      <c r="AT1160" s="43">
        <v>3.0000000000000001E-3</v>
      </c>
      <c r="AU1160" s="38">
        <f t="shared" si="176"/>
        <v>0</v>
      </c>
      <c r="AV1160" s="68">
        <f t="shared" si="179"/>
        <v>0</v>
      </c>
      <c r="AW1160" s="44">
        <f>SUM(AV$14:AV1160)</f>
        <v>0</v>
      </c>
      <c r="AX1160" s="11">
        <f t="shared" si="180"/>
        <v>0</v>
      </c>
      <c r="AY1160" s="11">
        <f t="shared" si="181"/>
        <v>1147</v>
      </c>
      <c r="AZ1160" s="11">
        <f t="shared" si="182"/>
        <v>0</v>
      </c>
      <c r="BA1160" s="11">
        <v>1147</v>
      </c>
      <c r="BB1160" s="54" t="s">
        <v>1894</v>
      </c>
      <c r="BC1160" s="54">
        <v>8</v>
      </c>
      <c r="BD1160" s="54">
        <v>3.0000000000000001E-3</v>
      </c>
      <c r="BE1160" s="38">
        <f t="shared" si="177"/>
        <v>0</v>
      </c>
      <c r="BF1160" s="68">
        <f t="shared" si="183"/>
        <v>0</v>
      </c>
      <c r="BG1160" s="44">
        <f>SUM(BF$14:BF1160)</f>
        <v>9</v>
      </c>
      <c r="BH1160" s="11">
        <f t="shared" si="184"/>
        <v>0</v>
      </c>
      <c r="BI1160" s="11">
        <f t="shared" si="185"/>
        <v>1147</v>
      </c>
      <c r="BT1160" s="74">
        <v>1116</v>
      </c>
      <c r="BU1160" s="74" t="s">
        <v>899</v>
      </c>
      <c r="BV1160" s="69" t="s">
        <v>2389</v>
      </c>
    </row>
    <row r="1161" spans="1:74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AP1161" s="68">
        <f t="shared" si="178"/>
        <v>0</v>
      </c>
      <c r="AQ1161" s="68">
        <v>1148</v>
      </c>
      <c r="AR1161" s="57" t="s">
        <v>305</v>
      </c>
      <c r="AS1161" s="58">
        <v>8</v>
      </c>
      <c r="AT1161" s="43">
        <v>3.0000000000000001E-3</v>
      </c>
      <c r="AU1161" s="38">
        <f t="shared" si="176"/>
        <v>0</v>
      </c>
      <c r="AV1161" s="68">
        <f t="shared" si="179"/>
        <v>0</v>
      </c>
      <c r="AW1161" s="44">
        <f>SUM(AV$14:AV1161)</f>
        <v>0</v>
      </c>
      <c r="AX1161" s="11">
        <f t="shared" si="180"/>
        <v>0</v>
      </c>
      <c r="AY1161" s="11">
        <f t="shared" si="181"/>
        <v>1148</v>
      </c>
      <c r="AZ1161" s="11">
        <f t="shared" si="182"/>
        <v>0</v>
      </c>
      <c r="BA1161" s="11">
        <v>1148</v>
      </c>
      <c r="BB1161" s="54" t="s">
        <v>1895</v>
      </c>
      <c r="BC1161" s="54">
        <v>8</v>
      </c>
      <c r="BD1161" s="54">
        <v>3.0000000000000001E-3</v>
      </c>
      <c r="BE1161" s="38">
        <f t="shared" si="177"/>
        <v>0</v>
      </c>
      <c r="BF1161" s="68">
        <f t="shared" si="183"/>
        <v>0</v>
      </c>
      <c r="BG1161" s="44">
        <f>SUM(BF$14:BF1161)</f>
        <v>9</v>
      </c>
      <c r="BH1161" s="11">
        <f t="shared" si="184"/>
        <v>0</v>
      </c>
      <c r="BI1161" s="11">
        <f t="shared" si="185"/>
        <v>1148</v>
      </c>
      <c r="BT1161" s="74">
        <v>1117</v>
      </c>
      <c r="BU1161" s="74" t="s">
        <v>900</v>
      </c>
      <c r="BV1161" s="69" t="s">
        <v>2389</v>
      </c>
    </row>
    <row r="1162" spans="1:74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AP1162" s="68">
        <f t="shared" si="178"/>
        <v>0</v>
      </c>
      <c r="AQ1162" s="68">
        <v>1149</v>
      </c>
      <c r="AR1162" s="57" t="s">
        <v>919</v>
      </c>
      <c r="AS1162" s="58">
        <v>8</v>
      </c>
      <c r="AT1162" s="43">
        <v>3.0000000000000001E-3</v>
      </c>
      <c r="AU1162" s="38">
        <f t="shared" si="176"/>
        <v>0</v>
      </c>
      <c r="AV1162" s="68">
        <f t="shared" si="179"/>
        <v>0</v>
      </c>
      <c r="AW1162" s="44">
        <f>SUM(AV$14:AV1162)</f>
        <v>0</v>
      </c>
      <c r="AX1162" s="11">
        <f t="shared" si="180"/>
        <v>0</v>
      </c>
      <c r="AY1162" s="11">
        <f t="shared" si="181"/>
        <v>1149</v>
      </c>
      <c r="AZ1162" s="11">
        <f t="shared" si="182"/>
        <v>0</v>
      </c>
      <c r="BA1162" s="11">
        <v>1149</v>
      </c>
      <c r="BB1162" s="54" t="s">
        <v>1896</v>
      </c>
      <c r="BC1162" s="54">
        <v>8</v>
      </c>
      <c r="BD1162" s="54">
        <v>3.0000000000000001E-3</v>
      </c>
      <c r="BE1162" s="38">
        <f t="shared" si="177"/>
        <v>0</v>
      </c>
      <c r="BF1162" s="68">
        <f t="shared" si="183"/>
        <v>0</v>
      </c>
      <c r="BG1162" s="44">
        <f>SUM(BF$14:BF1162)</f>
        <v>9</v>
      </c>
      <c r="BH1162" s="11">
        <f t="shared" si="184"/>
        <v>0</v>
      </c>
      <c r="BI1162" s="11">
        <f t="shared" si="185"/>
        <v>1149</v>
      </c>
      <c r="BT1162" s="74">
        <v>1118</v>
      </c>
      <c r="BU1162" s="74" t="s">
        <v>209</v>
      </c>
      <c r="BV1162" s="69" t="s">
        <v>2389</v>
      </c>
    </row>
    <row r="1163" spans="1:74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AP1163" s="68">
        <f t="shared" si="178"/>
        <v>0</v>
      </c>
      <c r="AQ1163" s="68">
        <v>1150</v>
      </c>
      <c r="AR1163" s="57" t="s">
        <v>920</v>
      </c>
      <c r="AS1163" s="58">
        <v>8</v>
      </c>
      <c r="AT1163" s="43">
        <v>3.0000000000000001E-3</v>
      </c>
      <c r="AU1163" s="38">
        <f t="shared" si="176"/>
        <v>0</v>
      </c>
      <c r="AV1163" s="68">
        <f t="shared" si="179"/>
        <v>0</v>
      </c>
      <c r="AW1163" s="44">
        <f>SUM(AV$14:AV1163)</f>
        <v>0</v>
      </c>
      <c r="AX1163" s="11">
        <f t="shared" si="180"/>
        <v>0</v>
      </c>
      <c r="AY1163" s="11">
        <f t="shared" si="181"/>
        <v>1150</v>
      </c>
      <c r="AZ1163" s="11">
        <f t="shared" si="182"/>
        <v>0</v>
      </c>
      <c r="BA1163" s="11">
        <v>1150</v>
      </c>
      <c r="BB1163" s="54" t="s">
        <v>1897</v>
      </c>
      <c r="BC1163" s="54">
        <v>8</v>
      </c>
      <c r="BD1163" s="54">
        <v>3.0000000000000001E-3</v>
      </c>
      <c r="BE1163" s="38">
        <f t="shared" si="177"/>
        <v>0</v>
      </c>
      <c r="BF1163" s="68">
        <f t="shared" si="183"/>
        <v>0</v>
      </c>
      <c r="BG1163" s="44">
        <f>SUM(BF$14:BF1163)</f>
        <v>9</v>
      </c>
      <c r="BH1163" s="11">
        <f t="shared" si="184"/>
        <v>0</v>
      </c>
      <c r="BI1163" s="11">
        <f t="shared" si="185"/>
        <v>1150</v>
      </c>
      <c r="BT1163" s="74">
        <v>1119</v>
      </c>
      <c r="BU1163" s="74" t="s">
        <v>901</v>
      </c>
      <c r="BV1163" s="69" t="s">
        <v>2389</v>
      </c>
    </row>
    <row r="1164" spans="1:74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AP1164" s="68">
        <f t="shared" si="178"/>
        <v>0</v>
      </c>
      <c r="AQ1164" s="68">
        <v>1151</v>
      </c>
      <c r="AR1164" s="57" t="s">
        <v>921</v>
      </c>
      <c r="AS1164" s="58">
        <v>8</v>
      </c>
      <c r="AT1164" s="43">
        <v>3.0000000000000001E-3</v>
      </c>
      <c r="AU1164" s="38">
        <f t="shared" si="176"/>
        <v>0</v>
      </c>
      <c r="AV1164" s="68">
        <f t="shared" si="179"/>
        <v>0</v>
      </c>
      <c r="AW1164" s="44">
        <f>SUM(AV$14:AV1164)</f>
        <v>0</v>
      </c>
      <c r="AX1164" s="11">
        <f t="shared" si="180"/>
        <v>0</v>
      </c>
      <c r="AY1164" s="11">
        <f t="shared" si="181"/>
        <v>1151</v>
      </c>
      <c r="AZ1164" s="11">
        <f t="shared" si="182"/>
        <v>0</v>
      </c>
      <c r="BA1164" s="11">
        <v>1151</v>
      </c>
      <c r="BB1164" s="54" t="s">
        <v>1898</v>
      </c>
      <c r="BC1164" s="54">
        <v>8</v>
      </c>
      <c r="BD1164" s="54">
        <v>3.0000000000000001E-3</v>
      </c>
      <c r="BE1164" s="38">
        <f t="shared" si="177"/>
        <v>0</v>
      </c>
      <c r="BF1164" s="68">
        <f t="shared" si="183"/>
        <v>0</v>
      </c>
      <c r="BG1164" s="44">
        <f>SUM(BF$14:BF1164)</f>
        <v>9</v>
      </c>
      <c r="BH1164" s="11">
        <f t="shared" si="184"/>
        <v>0</v>
      </c>
      <c r="BI1164" s="11">
        <f t="shared" si="185"/>
        <v>1151</v>
      </c>
      <c r="BT1164" s="74">
        <v>1120</v>
      </c>
      <c r="BU1164" s="74" t="s">
        <v>902</v>
      </c>
      <c r="BV1164" s="69" t="s">
        <v>2389</v>
      </c>
    </row>
    <row r="1165" spans="1:74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AP1165" s="68">
        <f t="shared" si="178"/>
        <v>0</v>
      </c>
      <c r="AQ1165" s="68">
        <v>1152</v>
      </c>
      <c r="AR1165" s="57" t="s">
        <v>922</v>
      </c>
      <c r="AS1165" s="58">
        <v>8</v>
      </c>
      <c r="AT1165" s="43">
        <v>3.0000000000000001E-3</v>
      </c>
      <c r="AU1165" s="38">
        <f t="shared" si="176"/>
        <v>0</v>
      </c>
      <c r="AV1165" s="68">
        <f t="shared" si="179"/>
        <v>0</v>
      </c>
      <c r="AW1165" s="44">
        <f>SUM(AV$14:AV1165)</f>
        <v>0</v>
      </c>
      <c r="AX1165" s="11">
        <f t="shared" si="180"/>
        <v>0</v>
      </c>
      <c r="AY1165" s="11">
        <f t="shared" si="181"/>
        <v>1152</v>
      </c>
      <c r="AZ1165" s="11">
        <f t="shared" si="182"/>
        <v>0</v>
      </c>
      <c r="BA1165" s="11">
        <v>1152</v>
      </c>
      <c r="BB1165" s="54" t="s">
        <v>1899</v>
      </c>
      <c r="BC1165" s="54">
        <v>8</v>
      </c>
      <c r="BD1165" s="54">
        <v>3.0000000000000001E-3</v>
      </c>
      <c r="BE1165" s="38">
        <f t="shared" si="177"/>
        <v>0</v>
      </c>
      <c r="BF1165" s="68">
        <f t="shared" si="183"/>
        <v>0</v>
      </c>
      <c r="BG1165" s="44">
        <f>SUM(BF$14:BF1165)</f>
        <v>9</v>
      </c>
      <c r="BH1165" s="11">
        <f t="shared" si="184"/>
        <v>0</v>
      </c>
      <c r="BI1165" s="11">
        <f t="shared" si="185"/>
        <v>1152</v>
      </c>
      <c r="BT1165" s="74">
        <v>1121</v>
      </c>
      <c r="BU1165" s="74" t="s">
        <v>903</v>
      </c>
      <c r="BV1165" s="69" t="s">
        <v>2389</v>
      </c>
    </row>
    <row r="1166" spans="1:74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AP1166" s="68">
        <f t="shared" si="178"/>
        <v>0</v>
      </c>
      <c r="AQ1166" s="68">
        <v>1153</v>
      </c>
      <c r="AR1166" s="57" t="s">
        <v>923</v>
      </c>
      <c r="AS1166" s="58">
        <v>8</v>
      </c>
      <c r="AT1166" s="43">
        <v>3.0000000000000001E-3</v>
      </c>
      <c r="AU1166" s="38">
        <f t="shared" ref="AU1166:AU1229" si="186">IFERROR(FIND(F$3,AR1166,1),0)</f>
        <v>0</v>
      </c>
      <c r="AV1166" s="68">
        <f t="shared" si="179"/>
        <v>0</v>
      </c>
      <c r="AW1166" s="44">
        <f>SUM(AV$14:AV1166)</f>
        <v>0</v>
      </c>
      <c r="AX1166" s="11">
        <f t="shared" si="180"/>
        <v>0</v>
      </c>
      <c r="AY1166" s="11">
        <f t="shared" si="181"/>
        <v>1153</v>
      </c>
      <c r="AZ1166" s="11">
        <f t="shared" si="182"/>
        <v>0</v>
      </c>
      <c r="BA1166" s="11">
        <v>1153</v>
      </c>
      <c r="BB1166" s="54" t="s">
        <v>1900</v>
      </c>
      <c r="BC1166" s="54">
        <v>8</v>
      </c>
      <c r="BD1166" s="54">
        <v>3.0000000000000001E-3</v>
      </c>
      <c r="BE1166" s="38">
        <f t="shared" ref="BE1166:BE1229" si="187">IFERROR(FIND(F$3,BB1166,1),0)</f>
        <v>0</v>
      </c>
      <c r="BF1166" s="68">
        <f t="shared" si="183"/>
        <v>0</v>
      </c>
      <c r="BG1166" s="44">
        <f>SUM(BF$14:BF1166)</f>
        <v>9</v>
      </c>
      <c r="BH1166" s="11">
        <f t="shared" si="184"/>
        <v>0</v>
      </c>
      <c r="BI1166" s="11">
        <f t="shared" si="185"/>
        <v>1153</v>
      </c>
      <c r="BT1166" s="74">
        <v>1122</v>
      </c>
      <c r="BU1166" s="74" t="s">
        <v>904</v>
      </c>
      <c r="BV1166" s="69" t="s">
        <v>2389</v>
      </c>
    </row>
    <row r="1167" spans="1:74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AP1167" s="68">
        <f t="shared" ref="AP1167:AP1230" si="188">AX1167</f>
        <v>0</v>
      </c>
      <c r="AQ1167" s="68">
        <v>1154</v>
      </c>
      <c r="AR1167" s="57" t="s">
        <v>306</v>
      </c>
      <c r="AS1167" s="58">
        <v>8</v>
      </c>
      <c r="AT1167" s="43">
        <v>3.0000000000000001E-3</v>
      </c>
      <c r="AU1167" s="38">
        <f t="shared" si="186"/>
        <v>0</v>
      </c>
      <c r="AV1167" s="68">
        <f t="shared" ref="AV1167:AV1230" si="189">IF(AU1167=0,0,1)</f>
        <v>0</v>
      </c>
      <c r="AW1167" s="44">
        <f>SUM(AV$14:AV1167)</f>
        <v>0</v>
      </c>
      <c r="AX1167" s="11">
        <f t="shared" ref="AX1167:AX1230" si="190">IF(AV1167=1,AW1167,0)</f>
        <v>0</v>
      </c>
      <c r="AY1167" s="11">
        <f t="shared" ref="AY1167:AY1230" si="191">AQ1167</f>
        <v>1154</v>
      </c>
      <c r="AZ1167" s="11">
        <f t="shared" ref="AZ1167:AZ1230" si="192">BH1167</f>
        <v>0</v>
      </c>
      <c r="BA1167" s="11">
        <v>1154</v>
      </c>
      <c r="BB1167" s="54" t="s">
        <v>1901</v>
      </c>
      <c r="BC1167" s="54">
        <v>8</v>
      </c>
      <c r="BD1167" s="54">
        <v>3.0000000000000001E-3</v>
      </c>
      <c r="BE1167" s="38">
        <f t="shared" si="187"/>
        <v>0</v>
      </c>
      <c r="BF1167" s="68">
        <f t="shared" si="183"/>
        <v>0</v>
      </c>
      <c r="BG1167" s="44">
        <f>SUM(BF$14:BF1167)</f>
        <v>9</v>
      </c>
      <c r="BH1167" s="11">
        <f t="shared" si="184"/>
        <v>0</v>
      </c>
      <c r="BI1167" s="11">
        <f t="shared" si="185"/>
        <v>1154</v>
      </c>
      <c r="BT1167" s="74">
        <v>1123</v>
      </c>
      <c r="BU1167" s="74" t="s">
        <v>210</v>
      </c>
      <c r="BV1167" s="69" t="s">
        <v>2389</v>
      </c>
    </row>
    <row r="1168" spans="1:74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AP1168" s="68">
        <f t="shared" si="188"/>
        <v>0</v>
      </c>
      <c r="AQ1168" s="68">
        <v>1155</v>
      </c>
      <c r="AR1168" s="57" t="s">
        <v>924</v>
      </c>
      <c r="AS1168" s="58">
        <v>8</v>
      </c>
      <c r="AT1168" s="43">
        <v>3.0000000000000001E-3</v>
      </c>
      <c r="AU1168" s="38">
        <f t="shared" si="186"/>
        <v>0</v>
      </c>
      <c r="AV1168" s="68">
        <f t="shared" si="189"/>
        <v>0</v>
      </c>
      <c r="AW1168" s="44">
        <f>SUM(AV$14:AV1168)</f>
        <v>0</v>
      </c>
      <c r="AX1168" s="11">
        <f t="shared" si="190"/>
        <v>0</v>
      </c>
      <c r="AY1168" s="11">
        <f t="shared" si="191"/>
        <v>1155</v>
      </c>
      <c r="AZ1168" s="11">
        <f t="shared" si="192"/>
        <v>0</v>
      </c>
      <c r="BA1168" s="11">
        <v>1155</v>
      </c>
      <c r="BB1168" s="54" t="s">
        <v>1902</v>
      </c>
      <c r="BC1168" s="54">
        <v>8</v>
      </c>
      <c r="BD1168" s="54">
        <v>3.0000000000000001E-3</v>
      </c>
      <c r="BE1168" s="38">
        <f t="shared" si="187"/>
        <v>0</v>
      </c>
      <c r="BF1168" s="68">
        <f t="shared" ref="BF1168:BF1231" si="193">IF(BE1168=0,0,1)</f>
        <v>0</v>
      </c>
      <c r="BG1168" s="44">
        <f>SUM(BF$14:BF1168)</f>
        <v>9</v>
      </c>
      <c r="BH1168" s="11">
        <f t="shared" ref="BH1168:BH1231" si="194">IF(BF1168=1,BG1168,0)</f>
        <v>0</v>
      </c>
      <c r="BI1168" s="11">
        <f t="shared" ref="BI1168:BI1231" si="195">BA1168</f>
        <v>1155</v>
      </c>
      <c r="BT1168" s="74">
        <v>1124</v>
      </c>
      <c r="BU1168" s="74" t="s">
        <v>905</v>
      </c>
      <c r="BV1168" s="69" t="s">
        <v>2389</v>
      </c>
    </row>
    <row r="1169" spans="1:74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AP1169" s="68">
        <f t="shared" si="188"/>
        <v>0</v>
      </c>
      <c r="AQ1169" s="68">
        <v>1156</v>
      </c>
      <c r="AR1169" s="57" t="s">
        <v>925</v>
      </c>
      <c r="AS1169" s="58">
        <v>8</v>
      </c>
      <c r="AT1169" s="43">
        <v>3.0000000000000001E-3</v>
      </c>
      <c r="AU1169" s="38">
        <f t="shared" si="186"/>
        <v>0</v>
      </c>
      <c r="AV1169" s="68">
        <f t="shared" si="189"/>
        <v>0</v>
      </c>
      <c r="AW1169" s="44">
        <f>SUM(AV$14:AV1169)</f>
        <v>0</v>
      </c>
      <c r="AX1169" s="11">
        <f t="shared" si="190"/>
        <v>0</v>
      </c>
      <c r="AY1169" s="11">
        <f t="shared" si="191"/>
        <v>1156</v>
      </c>
      <c r="AZ1169" s="11">
        <f t="shared" si="192"/>
        <v>0</v>
      </c>
      <c r="BA1169" s="11">
        <v>1156</v>
      </c>
      <c r="BB1169" s="54" t="s">
        <v>1903</v>
      </c>
      <c r="BC1169" s="54">
        <v>8</v>
      </c>
      <c r="BD1169" s="54">
        <v>3.0000000000000001E-3</v>
      </c>
      <c r="BE1169" s="38">
        <f t="shared" si="187"/>
        <v>0</v>
      </c>
      <c r="BF1169" s="68">
        <f t="shared" si="193"/>
        <v>0</v>
      </c>
      <c r="BG1169" s="44">
        <f>SUM(BF$14:BF1169)</f>
        <v>9</v>
      </c>
      <c r="BH1169" s="11">
        <f t="shared" si="194"/>
        <v>0</v>
      </c>
      <c r="BI1169" s="11">
        <f t="shared" si="195"/>
        <v>1156</v>
      </c>
      <c r="BT1169" s="74">
        <v>1125</v>
      </c>
      <c r="BU1169" s="74" t="s">
        <v>906</v>
      </c>
      <c r="BV1169" s="69" t="s">
        <v>2389</v>
      </c>
    </row>
    <row r="1170" spans="1:74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AP1170" s="68">
        <f t="shared" si="188"/>
        <v>0</v>
      </c>
      <c r="AQ1170" s="68">
        <v>1157</v>
      </c>
      <c r="AR1170" s="57" t="s">
        <v>307</v>
      </c>
      <c r="AS1170" s="58">
        <v>8</v>
      </c>
      <c r="AT1170" s="43">
        <v>3.0000000000000001E-3</v>
      </c>
      <c r="AU1170" s="38">
        <f t="shared" si="186"/>
        <v>0</v>
      </c>
      <c r="AV1170" s="68">
        <f t="shared" si="189"/>
        <v>0</v>
      </c>
      <c r="AW1170" s="44">
        <f>SUM(AV$14:AV1170)</f>
        <v>0</v>
      </c>
      <c r="AX1170" s="11">
        <f t="shared" si="190"/>
        <v>0</v>
      </c>
      <c r="AY1170" s="11">
        <f t="shared" si="191"/>
        <v>1157</v>
      </c>
      <c r="AZ1170" s="11">
        <f t="shared" si="192"/>
        <v>0</v>
      </c>
      <c r="BA1170" s="11">
        <v>1157</v>
      </c>
      <c r="BB1170" s="54" t="s">
        <v>1904</v>
      </c>
      <c r="BC1170" s="54">
        <v>8</v>
      </c>
      <c r="BD1170" s="54">
        <v>3.0000000000000001E-3</v>
      </c>
      <c r="BE1170" s="38">
        <f t="shared" si="187"/>
        <v>0</v>
      </c>
      <c r="BF1170" s="68">
        <f t="shared" si="193"/>
        <v>0</v>
      </c>
      <c r="BG1170" s="44">
        <f>SUM(BF$14:BF1170)</f>
        <v>9</v>
      </c>
      <c r="BH1170" s="11">
        <f t="shared" si="194"/>
        <v>0</v>
      </c>
      <c r="BI1170" s="11">
        <f t="shared" si="195"/>
        <v>1157</v>
      </c>
      <c r="BT1170" s="74">
        <v>1126</v>
      </c>
      <c r="BU1170" s="74" t="s">
        <v>907</v>
      </c>
      <c r="BV1170" s="69" t="s">
        <v>2389</v>
      </c>
    </row>
    <row r="1171" spans="1:74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AP1171" s="68">
        <f t="shared" si="188"/>
        <v>0</v>
      </c>
      <c r="AQ1171" s="68">
        <v>1158</v>
      </c>
      <c r="AR1171" s="57" t="s">
        <v>926</v>
      </c>
      <c r="AS1171" s="58">
        <v>8</v>
      </c>
      <c r="AT1171" s="43">
        <v>3.0000000000000001E-3</v>
      </c>
      <c r="AU1171" s="38">
        <f t="shared" si="186"/>
        <v>0</v>
      </c>
      <c r="AV1171" s="68">
        <f t="shared" si="189"/>
        <v>0</v>
      </c>
      <c r="AW1171" s="44">
        <f>SUM(AV$14:AV1171)</f>
        <v>0</v>
      </c>
      <c r="AX1171" s="11">
        <f t="shared" si="190"/>
        <v>0</v>
      </c>
      <c r="AY1171" s="11">
        <f t="shared" si="191"/>
        <v>1158</v>
      </c>
      <c r="AZ1171" s="11">
        <f t="shared" si="192"/>
        <v>0</v>
      </c>
      <c r="BA1171" s="11">
        <v>1158</v>
      </c>
      <c r="BB1171" s="54" t="s">
        <v>1905</v>
      </c>
      <c r="BC1171" s="54">
        <v>8</v>
      </c>
      <c r="BD1171" s="54">
        <v>3.0000000000000001E-3</v>
      </c>
      <c r="BE1171" s="38">
        <f t="shared" si="187"/>
        <v>0</v>
      </c>
      <c r="BF1171" s="68">
        <f t="shared" si="193"/>
        <v>0</v>
      </c>
      <c r="BG1171" s="44">
        <f>SUM(BF$14:BF1171)</f>
        <v>9</v>
      </c>
      <c r="BH1171" s="11">
        <f t="shared" si="194"/>
        <v>0</v>
      </c>
      <c r="BI1171" s="11">
        <f t="shared" si="195"/>
        <v>1158</v>
      </c>
      <c r="BT1171" s="74">
        <v>1127</v>
      </c>
      <c r="BU1171" s="74" t="s">
        <v>908</v>
      </c>
      <c r="BV1171" s="69" t="s">
        <v>2389</v>
      </c>
    </row>
    <row r="1172" spans="1:74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AP1172" s="68">
        <f t="shared" si="188"/>
        <v>0</v>
      </c>
      <c r="AQ1172" s="68">
        <v>1159</v>
      </c>
      <c r="AR1172" s="57" t="s">
        <v>927</v>
      </c>
      <c r="AS1172" s="58">
        <v>8</v>
      </c>
      <c r="AT1172" s="43">
        <v>3.0000000000000001E-3</v>
      </c>
      <c r="AU1172" s="38">
        <f t="shared" si="186"/>
        <v>0</v>
      </c>
      <c r="AV1172" s="68">
        <f t="shared" si="189"/>
        <v>0</v>
      </c>
      <c r="AW1172" s="44">
        <f>SUM(AV$14:AV1172)</f>
        <v>0</v>
      </c>
      <c r="AX1172" s="11">
        <f t="shared" si="190"/>
        <v>0</v>
      </c>
      <c r="AY1172" s="11">
        <f t="shared" si="191"/>
        <v>1159</v>
      </c>
      <c r="AZ1172" s="11">
        <f t="shared" si="192"/>
        <v>0</v>
      </c>
      <c r="BA1172" s="11">
        <v>1159</v>
      </c>
      <c r="BB1172" s="54" t="s">
        <v>1906</v>
      </c>
      <c r="BC1172" s="54">
        <v>8</v>
      </c>
      <c r="BD1172" s="54">
        <v>3.0000000000000001E-3</v>
      </c>
      <c r="BE1172" s="38">
        <f t="shared" si="187"/>
        <v>0</v>
      </c>
      <c r="BF1172" s="68">
        <f t="shared" si="193"/>
        <v>0</v>
      </c>
      <c r="BG1172" s="44">
        <f>SUM(BF$14:BF1172)</f>
        <v>9</v>
      </c>
      <c r="BH1172" s="11">
        <f t="shared" si="194"/>
        <v>0</v>
      </c>
      <c r="BI1172" s="11">
        <f t="shared" si="195"/>
        <v>1159</v>
      </c>
      <c r="BT1172" s="74">
        <v>1128</v>
      </c>
      <c r="BU1172" s="74" t="s">
        <v>300</v>
      </c>
      <c r="BV1172" s="69" t="s">
        <v>2389</v>
      </c>
    </row>
    <row r="1173" spans="1:74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AP1173" s="68">
        <f t="shared" si="188"/>
        <v>0</v>
      </c>
      <c r="AQ1173" s="68">
        <v>1160</v>
      </c>
      <c r="AR1173" s="57" t="s">
        <v>212</v>
      </c>
      <c r="AS1173" s="58">
        <v>8</v>
      </c>
      <c r="AT1173" s="43">
        <v>3.0000000000000001E-3</v>
      </c>
      <c r="AU1173" s="38">
        <f t="shared" si="186"/>
        <v>0</v>
      </c>
      <c r="AV1173" s="68">
        <f t="shared" si="189"/>
        <v>0</v>
      </c>
      <c r="AW1173" s="44">
        <f>SUM(AV$14:AV1173)</f>
        <v>0</v>
      </c>
      <c r="AX1173" s="11">
        <f t="shared" si="190"/>
        <v>0</v>
      </c>
      <c r="AY1173" s="11">
        <f t="shared" si="191"/>
        <v>1160</v>
      </c>
      <c r="AZ1173" s="11">
        <f t="shared" si="192"/>
        <v>0</v>
      </c>
      <c r="BA1173" s="11">
        <v>1160</v>
      </c>
      <c r="BB1173" s="54" t="s">
        <v>212</v>
      </c>
      <c r="BC1173" s="54">
        <v>8</v>
      </c>
      <c r="BD1173" s="54">
        <v>3.0000000000000001E-3</v>
      </c>
      <c r="BE1173" s="38">
        <f t="shared" si="187"/>
        <v>0</v>
      </c>
      <c r="BF1173" s="68">
        <f t="shared" si="193"/>
        <v>0</v>
      </c>
      <c r="BG1173" s="44">
        <f>SUM(BF$14:BF1173)</f>
        <v>9</v>
      </c>
      <c r="BH1173" s="11">
        <f t="shared" si="194"/>
        <v>0</v>
      </c>
      <c r="BI1173" s="11">
        <f t="shared" si="195"/>
        <v>1160</v>
      </c>
      <c r="BT1173" s="74">
        <v>1129</v>
      </c>
      <c r="BU1173" s="74" t="s">
        <v>211</v>
      </c>
      <c r="BV1173" s="69" t="s">
        <v>2389</v>
      </c>
    </row>
    <row r="1174" spans="1:74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AP1174" s="68">
        <f t="shared" si="188"/>
        <v>0</v>
      </c>
      <c r="AQ1174" s="68">
        <v>1161</v>
      </c>
      <c r="AR1174" s="57" t="s">
        <v>213</v>
      </c>
      <c r="AS1174" s="58">
        <v>8</v>
      </c>
      <c r="AT1174" s="43">
        <v>3.0000000000000001E-3</v>
      </c>
      <c r="AU1174" s="38">
        <f t="shared" si="186"/>
        <v>0</v>
      </c>
      <c r="AV1174" s="68">
        <f t="shared" si="189"/>
        <v>0</v>
      </c>
      <c r="AW1174" s="44">
        <f>SUM(AV$14:AV1174)</f>
        <v>0</v>
      </c>
      <c r="AX1174" s="11">
        <f t="shared" si="190"/>
        <v>0</v>
      </c>
      <c r="AY1174" s="11">
        <f t="shared" si="191"/>
        <v>1161</v>
      </c>
      <c r="AZ1174" s="11">
        <f t="shared" si="192"/>
        <v>0</v>
      </c>
      <c r="BA1174" s="11">
        <v>1161</v>
      </c>
      <c r="BB1174" s="54" t="s">
        <v>213</v>
      </c>
      <c r="BC1174" s="54">
        <v>8</v>
      </c>
      <c r="BD1174" s="54">
        <v>3.0000000000000001E-3</v>
      </c>
      <c r="BE1174" s="38">
        <f t="shared" si="187"/>
        <v>0</v>
      </c>
      <c r="BF1174" s="68">
        <f t="shared" si="193"/>
        <v>0</v>
      </c>
      <c r="BG1174" s="44">
        <f>SUM(BF$14:BF1174)</f>
        <v>9</v>
      </c>
      <c r="BH1174" s="11">
        <f t="shared" si="194"/>
        <v>0</v>
      </c>
      <c r="BI1174" s="11">
        <f t="shared" si="195"/>
        <v>1161</v>
      </c>
      <c r="BT1174" s="74">
        <v>1130</v>
      </c>
      <c r="BU1174" s="74" t="s">
        <v>909</v>
      </c>
      <c r="BV1174" s="69" t="s">
        <v>2389</v>
      </c>
    </row>
    <row r="1175" spans="1:74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AP1175" s="68">
        <f t="shared" si="188"/>
        <v>0</v>
      </c>
      <c r="AQ1175" s="68">
        <v>1162</v>
      </c>
      <c r="AR1175" s="57" t="s">
        <v>928</v>
      </c>
      <c r="AS1175" s="58">
        <v>8</v>
      </c>
      <c r="AT1175" s="43">
        <v>3.0000000000000001E-3</v>
      </c>
      <c r="AU1175" s="38">
        <f t="shared" si="186"/>
        <v>0</v>
      </c>
      <c r="AV1175" s="68">
        <f t="shared" si="189"/>
        <v>0</v>
      </c>
      <c r="AW1175" s="44">
        <f>SUM(AV$14:AV1175)</f>
        <v>0</v>
      </c>
      <c r="AX1175" s="11">
        <f t="shared" si="190"/>
        <v>0</v>
      </c>
      <c r="AY1175" s="11">
        <f t="shared" si="191"/>
        <v>1162</v>
      </c>
      <c r="AZ1175" s="11">
        <f t="shared" si="192"/>
        <v>0</v>
      </c>
      <c r="BA1175" s="11">
        <v>1162</v>
      </c>
      <c r="BB1175" s="54" t="s">
        <v>1907</v>
      </c>
      <c r="BC1175" s="54">
        <v>8</v>
      </c>
      <c r="BD1175" s="54">
        <v>3.0000000000000001E-3</v>
      </c>
      <c r="BE1175" s="38">
        <f t="shared" si="187"/>
        <v>0</v>
      </c>
      <c r="BF1175" s="68">
        <f t="shared" si="193"/>
        <v>0</v>
      </c>
      <c r="BG1175" s="44">
        <f>SUM(BF$14:BF1175)</f>
        <v>9</v>
      </c>
      <c r="BH1175" s="11">
        <f t="shared" si="194"/>
        <v>0</v>
      </c>
      <c r="BI1175" s="11">
        <f t="shared" si="195"/>
        <v>1162</v>
      </c>
      <c r="BT1175" s="74">
        <v>1131</v>
      </c>
      <c r="BU1175" s="74" t="s">
        <v>910</v>
      </c>
      <c r="BV1175" s="69" t="s">
        <v>2389</v>
      </c>
    </row>
    <row r="1176" spans="1:74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AP1176" s="68">
        <f t="shared" si="188"/>
        <v>0</v>
      </c>
      <c r="AQ1176" s="68">
        <v>1163</v>
      </c>
      <c r="AR1176" s="57" t="s">
        <v>929</v>
      </c>
      <c r="AS1176" s="58">
        <v>8</v>
      </c>
      <c r="AT1176" s="43">
        <v>3.0000000000000001E-3</v>
      </c>
      <c r="AU1176" s="38">
        <f t="shared" si="186"/>
        <v>0</v>
      </c>
      <c r="AV1176" s="68">
        <f t="shared" si="189"/>
        <v>0</v>
      </c>
      <c r="AW1176" s="44">
        <f>SUM(AV$14:AV1176)</f>
        <v>0</v>
      </c>
      <c r="AX1176" s="11">
        <f t="shared" si="190"/>
        <v>0</v>
      </c>
      <c r="AY1176" s="11">
        <f t="shared" si="191"/>
        <v>1163</v>
      </c>
      <c r="AZ1176" s="11">
        <f t="shared" si="192"/>
        <v>0</v>
      </c>
      <c r="BA1176" s="11">
        <v>1163</v>
      </c>
      <c r="BB1176" s="54" t="s">
        <v>1908</v>
      </c>
      <c r="BC1176" s="54">
        <v>8</v>
      </c>
      <c r="BD1176" s="54">
        <v>3.0000000000000001E-3</v>
      </c>
      <c r="BE1176" s="38">
        <f t="shared" si="187"/>
        <v>0</v>
      </c>
      <c r="BF1176" s="68">
        <f t="shared" si="193"/>
        <v>0</v>
      </c>
      <c r="BG1176" s="44">
        <f>SUM(BF$14:BF1176)</f>
        <v>9</v>
      </c>
      <c r="BH1176" s="11">
        <f t="shared" si="194"/>
        <v>0</v>
      </c>
      <c r="BI1176" s="11">
        <f t="shared" si="195"/>
        <v>1163</v>
      </c>
      <c r="BT1176" s="74">
        <v>1132</v>
      </c>
      <c r="BU1176" s="74" t="s">
        <v>911</v>
      </c>
      <c r="BV1176" s="69" t="s">
        <v>2389</v>
      </c>
    </row>
    <row r="1177" spans="1:74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AP1177" s="68">
        <f t="shared" si="188"/>
        <v>0</v>
      </c>
      <c r="AQ1177" s="68">
        <v>1164</v>
      </c>
      <c r="AR1177" s="57" t="s">
        <v>214</v>
      </c>
      <c r="AS1177" s="58">
        <v>8</v>
      </c>
      <c r="AT1177" s="43">
        <v>3.0000000000000001E-3</v>
      </c>
      <c r="AU1177" s="38">
        <f t="shared" si="186"/>
        <v>0</v>
      </c>
      <c r="AV1177" s="68">
        <f t="shared" si="189"/>
        <v>0</v>
      </c>
      <c r="AW1177" s="44">
        <f>SUM(AV$14:AV1177)</f>
        <v>0</v>
      </c>
      <c r="AX1177" s="11">
        <f t="shared" si="190"/>
        <v>0</v>
      </c>
      <c r="AY1177" s="11">
        <f t="shared" si="191"/>
        <v>1164</v>
      </c>
      <c r="AZ1177" s="11">
        <f t="shared" si="192"/>
        <v>0</v>
      </c>
      <c r="BA1177" s="11">
        <v>1164</v>
      </c>
      <c r="BB1177" s="54" t="s">
        <v>214</v>
      </c>
      <c r="BC1177" s="54">
        <v>8</v>
      </c>
      <c r="BD1177" s="54">
        <v>3.0000000000000001E-3</v>
      </c>
      <c r="BE1177" s="38">
        <f t="shared" si="187"/>
        <v>0</v>
      </c>
      <c r="BF1177" s="68">
        <f t="shared" si="193"/>
        <v>0</v>
      </c>
      <c r="BG1177" s="44">
        <f>SUM(BF$14:BF1177)</f>
        <v>9</v>
      </c>
      <c r="BH1177" s="11">
        <f t="shared" si="194"/>
        <v>0</v>
      </c>
      <c r="BI1177" s="11">
        <f t="shared" si="195"/>
        <v>1164</v>
      </c>
      <c r="BT1177" s="74">
        <v>1133</v>
      </c>
      <c r="BU1177" s="74" t="s">
        <v>233</v>
      </c>
      <c r="BV1177" s="69" t="s">
        <v>2389</v>
      </c>
    </row>
    <row r="1178" spans="1:74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AP1178" s="68">
        <f t="shared" si="188"/>
        <v>0</v>
      </c>
      <c r="AQ1178" s="68">
        <v>1165</v>
      </c>
      <c r="AR1178" s="57" t="s">
        <v>930</v>
      </c>
      <c r="AS1178" s="58">
        <v>8</v>
      </c>
      <c r="AT1178" s="43">
        <v>3.0000000000000001E-3</v>
      </c>
      <c r="AU1178" s="38">
        <f t="shared" si="186"/>
        <v>0</v>
      </c>
      <c r="AV1178" s="68">
        <f t="shared" si="189"/>
        <v>0</v>
      </c>
      <c r="AW1178" s="44">
        <f>SUM(AV$14:AV1178)</f>
        <v>0</v>
      </c>
      <c r="AX1178" s="11">
        <f t="shared" si="190"/>
        <v>0</v>
      </c>
      <c r="AY1178" s="11">
        <f t="shared" si="191"/>
        <v>1165</v>
      </c>
      <c r="AZ1178" s="11">
        <f t="shared" si="192"/>
        <v>0</v>
      </c>
      <c r="BA1178" s="11">
        <v>1165</v>
      </c>
      <c r="BB1178" s="54" t="s">
        <v>1909</v>
      </c>
      <c r="BC1178" s="54">
        <v>8</v>
      </c>
      <c r="BD1178" s="54">
        <v>3.0000000000000001E-3</v>
      </c>
      <c r="BE1178" s="38">
        <f t="shared" si="187"/>
        <v>0</v>
      </c>
      <c r="BF1178" s="68">
        <f t="shared" si="193"/>
        <v>0</v>
      </c>
      <c r="BG1178" s="44">
        <f>SUM(BF$14:BF1178)</f>
        <v>9</v>
      </c>
      <c r="BH1178" s="11">
        <f t="shared" si="194"/>
        <v>0</v>
      </c>
      <c r="BI1178" s="11">
        <f t="shared" si="195"/>
        <v>1165</v>
      </c>
      <c r="BT1178" s="74">
        <v>1134</v>
      </c>
      <c r="BU1178" s="74" t="s">
        <v>1394</v>
      </c>
      <c r="BV1178" s="69" t="s">
        <v>2389</v>
      </c>
    </row>
    <row r="1179" spans="1:74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AP1179" s="68">
        <f t="shared" si="188"/>
        <v>0</v>
      </c>
      <c r="AQ1179" s="68">
        <v>1166</v>
      </c>
      <c r="AR1179" s="57" t="s">
        <v>931</v>
      </c>
      <c r="AS1179" s="58">
        <v>8</v>
      </c>
      <c r="AT1179" s="43">
        <v>3.0000000000000001E-3</v>
      </c>
      <c r="AU1179" s="38">
        <f t="shared" si="186"/>
        <v>0</v>
      </c>
      <c r="AV1179" s="68">
        <f t="shared" si="189"/>
        <v>0</v>
      </c>
      <c r="AW1179" s="44">
        <f>SUM(AV$14:AV1179)</f>
        <v>0</v>
      </c>
      <c r="AX1179" s="11">
        <f t="shared" si="190"/>
        <v>0</v>
      </c>
      <c r="AY1179" s="11">
        <f t="shared" si="191"/>
        <v>1166</v>
      </c>
      <c r="AZ1179" s="11">
        <f t="shared" si="192"/>
        <v>0</v>
      </c>
      <c r="BA1179" s="11">
        <v>1166</v>
      </c>
      <c r="BB1179" s="54" t="s">
        <v>1910</v>
      </c>
      <c r="BC1179" s="54">
        <v>8</v>
      </c>
      <c r="BD1179" s="54">
        <v>3.0000000000000001E-3</v>
      </c>
      <c r="BE1179" s="38">
        <f t="shared" si="187"/>
        <v>0</v>
      </c>
      <c r="BF1179" s="68">
        <f t="shared" si="193"/>
        <v>0</v>
      </c>
      <c r="BG1179" s="44">
        <f>SUM(BF$14:BF1179)</f>
        <v>9</v>
      </c>
      <c r="BH1179" s="11">
        <f t="shared" si="194"/>
        <v>0</v>
      </c>
      <c r="BI1179" s="11">
        <f t="shared" si="195"/>
        <v>1166</v>
      </c>
      <c r="BT1179" s="74">
        <v>1135</v>
      </c>
      <c r="BU1179" s="74" t="s">
        <v>1395</v>
      </c>
      <c r="BV1179" s="69" t="s">
        <v>2389</v>
      </c>
    </row>
    <row r="1180" spans="1:74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AP1180" s="68">
        <f t="shared" si="188"/>
        <v>0</v>
      </c>
      <c r="AQ1180" s="68">
        <v>1167</v>
      </c>
      <c r="AR1180" s="57" t="s">
        <v>932</v>
      </c>
      <c r="AS1180" s="58">
        <v>8</v>
      </c>
      <c r="AT1180" s="43">
        <v>3.0000000000000001E-3</v>
      </c>
      <c r="AU1180" s="38">
        <f t="shared" si="186"/>
        <v>0</v>
      </c>
      <c r="AV1180" s="68">
        <f t="shared" si="189"/>
        <v>0</v>
      </c>
      <c r="AW1180" s="44">
        <f>SUM(AV$14:AV1180)</f>
        <v>0</v>
      </c>
      <c r="AX1180" s="11">
        <f t="shared" si="190"/>
        <v>0</v>
      </c>
      <c r="AY1180" s="11">
        <f t="shared" si="191"/>
        <v>1167</v>
      </c>
      <c r="AZ1180" s="11">
        <f t="shared" si="192"/>
        <v>0</v>
      </c>
      <c r="BA1180" s="11">
        <v>1167</v>
      </c>
      <c r="BB1180" s="54" t="s">
        <v>1911</v>
      </c>
      <c r="BC1180" s="54">
        <v>8</v>
      </c>
      <c r="BD1180" s="54">
        <v>3.0000000000000001E-3</v>
      </c>
      <c r="BE1180" s="38">
        <f t="shared" si="187"/>
        <v>0</v>
      </c>
      <c r="BF1180" s="68">
        <f t="shared" si="193"/>
        <v>0</v>
      </c>
      <c r="BG1180" s="44">
        <f>SUM(BF$14:BF1180)</f>
        <v>9</v>
      </c>
      <c r="BH1180" s="11">
        <f t="shared" si="194"/>
        <v>0</v>
      </c>
      <c r="BI1180" s="11">
        <f t="shared" si="195"/>
        <v>1167</v>
      </c>
      <c r="BT1180" s="74">
        <v>1136</v>
      </c>
      <c r="BU1180" s="74" t="s">
        <v>912</v>
      </c>
      <c r="BV1180" s="69" t="s">
        <v>2389</v>
      </c>
    </row>
    <row r="1181" spans="1:74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AP1181" s="68">
        <f t="shared" si="188"/>
        <v>0</v>
      </c>
      <c r="AQ1181" s="68">
        <v>1168</v>
      </c>
      <c r="AR1181" s="41" t="s">
        <v>934</v>
      </c>
      <c r="AS1181" s="42">
        <v>9</v>
      </c>
      <c r="AT1181" s="43">
        <v>3.5000000000000001E-3</v>
      </c>
      <c r="AU1181" s="38">
        <f t="shared" si="186"/>
        <v>0</v>
      </c>
      <c r="AV1181" s="68">
        <f t="shared" si="189"/>
        <v>0</v>
      </c>
      <c r="AW1181" s="44">
        <f>SUM(AV$14:AV1181)</f>
        <v>0</v>
      </c>
      <c r="AX1181" s="11">
        <f t="shared" si="190"/>
        <v>0</v>
      </c>
      <c r="AY1181" s="11">
        <f t="shared" si="191"/>
        <v>1168</v>
      </c>
      <c r="AZ1181" s="11">
        <f t="shared" si="192"/>
        <v>0</v>
      </c>
      <c r="BA1181" s="11">
        <v>1168</v>
      </c>
      <c r="BB1181" s="54" t="s">
        <v>1913</v>
      </c>
      <c r="BC1181" s="54">
        <v>9</v>
      </c>
      <c r="BD1181" s="54">
        <v>3.5000000000000001E-3</v>
      </c>
      <c r="BE1181" s="38">
        <f t="shared" si="187"/>
        <v>0</v>
      </c>
      <c r="BF1181" s="68">
        <f t="shared" si="193"/>
        <v>0</v>
      </c>
      <c r="BG1181" s="44">
        <f>SUM(BF$14:BF1181)</f>
        <v>9</v>
      </c>
      <c r="BH1181" s="11">
        <f t="shared" si="194"/>
        <v>0</v>
      </c>
      <c r="BI1181" s="11">
        <f t="shared" si="195"/>
        <v>1168</v>
      </c>
      <c r="BT1181" s="74">
        <v>1137</v>
      </c>
      <c r="BU1181" s="74" t="s">
        <v>913</v>
      </c>
      <c r="BV1181" s="69" t="s">
        <v>2389</v>
      </c>
    </row>
    <row r="1182" spans="1:74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AP1182" s="68">
        <f t="shared" si="188"/>
        <v>0</v>
      </c>
      <c r="AQ1182" s="68">
        <v>1169</v>
      </c>
      <c r="AR1182" s="41" t="s">
        <v>935</v>
      </c>
      <c r="AS1182" s="42">
        <v>9</v>
      </c>
      <c r="AT1182" s="43">
        <v>3.5000000000000001E-3</v>
      </c>
      <c r="AU1182" s="38">
        <f t="shared" si="186"/>
        <v>0</v>
      </c>
      <c r="AV1182" s="68">
        <f t="shared" si="189"/>
        <v>0</v>
      </c>
      <c r="AW1182" s="44">
        <f>SUM(AV$14:AV1182)</f>
        <v>0</v>
      </c>
      <c r="AX1182" s="11">
        <f t="shared" si="190"/>
        <v>0</v>
      </c>
      <c r="AY1182" s="11">
        <f t="shared" si="191"/>
        <v>1169</v>
      </c>
      <c r="AZ1182" s="11">
        <f t="shared" si="192"/>
        <v>0</v>
      </c>
      <c r="BA1182" s="11">
        <v>1169</v>
      </c>
      <c r="BB1182" s="54" t="s">
        <v>1914</v>
      </c>
      <c r="BC1182" s="54">
        <v>9</v>
      </c>
      <c r="BD1182" s="54">
        <v>3.5000000000000001E-3</v>
      </c>
      <c r="BE1182" s="38">
        <f t="shared" si="187"/>
        <v>0</v>
      </c>
      <c r="BF1182" s="68">
        <f t="shared" si="193"/>
        <v>0</v>
      </c>
      <c r="BG1182" s="44">
        <f>SUM(BF$14:BF1182)</f>
        <v>9</v>
      </c>
      <c r="BH1182" s="11">
        <f t="shared" si="194"/>
        <v>0</v>
      </c>
      <c r="BI1182" s="11">
        <f t="shared" si="195"/>
        <v>1169</v>
      </c>
      <c r="BT1182" s="74">
        <v>1138</v>
      </c>
      <c r="BU1182" s="74" t="s">
        <v>914</v>
      </c>
      <c r="BV1182" s="69" t="s">
        <v>2389</v>
      </c>
    </row>
    <row r="1183" spans="1:74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AP1183" s="68">
        <f t="shared" si="188"/>
        <v>0</v>
      </c>
      <c r="AQ1183" s="68">
        <v>1170</v>
      </c>
      <c r="AR1183" s="41" t="s">
        <v>936</v>
      </c>
      <c r="AS1183" s="42">
        <v>9</v>
      </c>
      <c r="AT1183" s="43">
        <v>3.5000000000000001E-3</v>
      </c>
      <c r="AU1183" s="38">
        <f t="shared" si="186"/>
        <v>0</v>
      </c>
      <c r="AV1183" s="68">
        <f t="shared" si="189"/>
        <v>0</v>
      </c>
      <c r="AW1183" s="44">
        <f>SUM(AV$14:AV1183)</f>
        <v>0</v>
      </c>
      <c r="AX1183" s="11">
        <f t="shared" si="190"/>
        <v>0</v>
      </c>
      <c r="AY1183" s="11">
        <f t="shared" si="191"/>
        <v>1170</v>
      </c>
      <c r="AZ1183" s="11">
        <f t="shared" si="192"/>
        <v>0</v>
      </c>
      <c r="BA1183" s="11">
        <v>1170</v>
      </c>
      <c r="BB1183" s="54" t="s">
        <v>1915</v>
      </c>
      <c r="BC1183" s="54">
        <v>9</v>
      </c>
      <c r="BD1183" s="54">
        <v>3.5000000000000001E-3</v>
      </c>
      <c r="BE1183" s="38">
        <f t="shared" si="187"/>
        <v>0</v>
      </c>
      <c r="BF1183" s="68">
        <f t="shared" si="193"/>
        <v>0</v>
      </c>
      <c r="BG1183" s="44">
        <f>SUM(BF$14:BF1183)</f>
        <v>9</v>
      </c>
      <c r="BH1183" s="11">
        <f t="shared" si="194"/>
        <v>0</v>
      </c>
      <c r="BI1183" s="11">
        <f t="shared" si="195"/>
        <v>1170</v>
      </c>
      <c r="BT1183" s="74">
        <v>1139</v>
      </c>
      <c r="BU1183" s="74" t="s">
        <v>301</v>
      </c>
      <c r="BV1183" s="69" t="s">
        <v>2389</v>
      </c>
    </row>
    <row r="1184" spans="1:74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AP1184" s="68">
        <f t="shared" si="188"/>
        <v>0</v>
      </c>
      <c r="AQ1184" s="68">
        <v>1171</v>
      </c>
      <c r="AR1184" s="41" t="s">
        <v>937</v>
      </c>
      <c r="AS1184" s="42">
        <v>9</v>
      </c>
      <c r="AT1184" s="43">
        <v>3.5000000000000001E-3</v>
      </c>
      <c r="AU1184" s="38">
        <f t="shared" si="186"/>
        <v>0</v>
      </c>
      <c r="AV1184" s="68">
        <f t="shared" si="189"/>
        <v>0</v>
      </c>
      <c r="AW1184" s="44">
        <f>SUM(AV$14:AV1184)</f>
        <v>0</v>
      </c>
      <c r="AX1184" s="11">
        <f t="shared" si="190"/>
        <v>0</v>
      </c>
      <c r="AY1184" s="11">
        <f t="shared" si="191"/>
        <v>1171</v>
      </c>
      <c r="AZ1184" s="11">
        <f t="shared" si="192"/>
        <v>0</v>
      </c>
      <c r="BA1184" s="11">
        <v>1171</v>
      </c>
      <c r="BB1184" s="54" t="s">
        <v>1916</v>
      </c>
      <c r="BC1184" s="54">
        <v>9</v>
      </c>
      <c r="BD1184" s="54">
        <v>3.5000000000000001E-3</v>
      </c>
      <c r="BE1184" s="38">
        <f t="shared" si="187"/>
        <v>0</v>
      </c>
      <c r="BF1184" s="68">
        <f t="shared" si="193"/>
        <v>0</v>
      </c>
      <c r="BG1184" s="44">
        <f>SUM(BF$14:BF1184)</f>
        <v>9</v>
      </c>
      <c r="BH1184" s="11">
        <f t="shared" si="194"/>
        <v>0</v>
      </c>
      <c r="BI1184" s="11">
        <f t="shared" si="195"/>
        <v>1171</v>
      </c>
      <c r="BT1184" s="74">
        <v>1140</v>
      </c>
      <c r="BU1184" s="74" t="s">
        <v>1396</v>
      </c>
      <c r="BV1184" s="69" t="s">
        <v>2389</v>
      </c>
    </row>
    <row r="1185" spans="1:74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AP1185" s="68">
        <f t="shared" si="188"/>
        <v>0</v>
      </c>
      <c r="AQ1185" s="68">
        <v>1172</v>
      </c>
      <c r="AR1185" s="41" t="s">
        <v>938</v>
      </c>
      <c r="AS1185" s="42">
        <v>9</v>
      </c>
      <c r="AT1185" s="43">
        <v>3.5000000000000001E-3</v>
      </c>
      <c r="AU1185" s="38">
        <f t="shared" si="186"/>
        <v>0</v>
      </c>
      <c r="AV1185" s="68">
        <f t="shared" si="189"/>
        <v>0</v>
      </c>
      <c r="AW1185" s="44">
        <f>SUM(AV$14:AV1185)</f>
        <v>0</v>
      </c>
      <c r="AX1185" s="11">
        <f t="shared" si="190"/>
        <v>0</v>
      </c>
      <c r="AY1185" s="11">
        <f t="shared" si="191"/>
        <v>1172</v>
      </c>
      <c r="AZ1185" s="11">
        <f t="shared" si="192"/>
        <v>0</v>
      </c>
      <c r="BA1185" s="11">
        <v>1172</v>
      </c>
      <c r="BB1185" s="54" t="s">
        <v>1917</v>
      </c>
      <c r="BC1185" s="54">
        <v>9</v>
      </c>
      <c r="BD1185" s="54">
        <v>3.5000000000000001E-3</v>
      </c>
      <c r="BE1185" s="38">
        <f t="shared" si="187"/>
        <v>0</v>
      </c>
      <c r="BF1185" s="68">
        <f t="shared" si="193"/>
        <v>0</v>
      </c>
      <c r="BG1185" s="44">
        <f>SUM(BF$14:BF1185)</f>
        <v>9</v>
      </c>
      <c r="BH1185" s="11">
        <f t="shared" si="194"/>
        <v>0</v>
      </c>
      <c r="BI1185" s="11">
        <f t="shared" si="195"/>
        <v>1172</v>
      </c>
      <c r="BT1185" s="74">
        <v>1141</v>
      </c>
      <c r="BU1185" s="74" t="s">
        <v>302</v>
      </c>
      <c r="BV1185" s="69" t="s">
        <v>2389</v>
      </c>
    </row>
    <row r="1186" spans="1:74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AP1186" s="68">
        <f t="shared" si="188"/>
        <v>0</v>
      </c>
      <c r="AQ1186" s="68">
        <v>1173</v>
      </c>
      <c r="AR1186" s="41" t="s">
        <v>939</v>
      </c>
      <c r="AS1186" s="42">
        <v>9</v>
      </c>
      <c r="AT1186" s="43">
        <v>3.5000000000000001E-3</v>
      </c>
      <c r="AU1186" s="38">
        <f t="shared" si="186"/>
        <v>0</v>
      </c>
      <c r="AV1186" s="68">
        <f t="shared" si="189"/>
        <v>0</v>
      </c>
      <c r="AW1186" s="44">
        <f>SUM(AV$14:AV1186)</f>
        <v>0</v>
      </c>
      <c r="AX1186" s="11">
        <f t="shared" si="190"/>
        <v>0</v>
      </c>
      <c r="AY1186" s="11">
        <f t="shared" si="191"/>
        <v>1173</v>
      </c>
      <c r="AZ1186" s="11">
        <f t="shared" si="192"/>
        <v>0</v>
      </c>
      <c r="BA1186" s="11">
        <v>1173</v>
      </c>
      <c r="BB1186" s="54" t="s">
        <v>1918</v>
      </c>
      <c r="BC1186" s="54">
        <v>9</v>
      </c>
      <c r="BD1186" s="54">
        <v>3.5000000000000001E-3</v>
      </c>
      <c r="BE1186" s="38">
        <f t="shared" si="187"/>
        <v>0</v>
      </c>
      <c r="BF1186" s="68">
        <f t="shared" si="193"/>
        <v>0</v>
      </c>
      <c r="BG1186" s="44">
        <f>SUM(BF$14:BF1186)</f>
        <v>9</v>
      </c>
      <c r="BH1186" s="11">
        <f t="shared" si="194"/>
        <v>0</v>
      </c>
      <c r="BI1186" s="11">
        <f t="shared" si="195"/>
        <v>1173</v>
      </c>
      <c r="BT1186" s="74">
        <v>1142</v>
      </c>
      <c r="BU1186" s="74" t="s">
        <v>303</v>
      </c>
      <c r="BV1186" s="69" t="s">
        <v>2389</v>
      </c>
    </row>
    <row r="1187" spans="1:74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AP1187" s="68">
        <f t="shared" si="188"/>
        <v>0</v>
      </c>
      <c r="AQ1187" s="68">
        <v>1174</v>
      </c>
      <c r="AR1187" s="41" t="s">
        <v>215</v>
      </c>
      <c r="AS1187" s="42">
        <v>9</v>
      </c>
      <c r="AT1187" s="43">
        <v>3.5000000000000001E-3</v>
      </c>
      <c r="AU1187" s="38">
        <f t="shared" si="186"/>
        <v>0</v>
      </c>
      <c r="AV1187" s="68">
        <f t="shared" si="189"/>
        <v>0</v>
      </c>
      <c r="AW1187" s="44">
        <f>SUM(AV$14:AV1187)</f>
        <v>0</v>
      </c>
      <c r="AX1187" s="11">
        <f t="shared" si="190"/>
        <v>0</v>
      </c>
      <c r="AY1187" s="11">
        <f t="shared" si="191"/>
        <v>1174</v>
      </c>
      <c r="AZ1187" s="11">
        <f t="shared" si="192"/>
        <v>0</v>
      </c>
      <c r="BA1187" s="11">
        <v>1174</v>
      </c>
      <c r="BB1187" s="54" t="s">
        <v>215</v>
      </c>
      <c r="BC1187" s="54">
        <v>9</v>
      </c>
      <c r="BD1187" s="54">
        <v>3.5000000000000001E-3</v>
      </c>
      <c r="BE1187" s="38">
        <f t="shared" si="187"/>
        <v>0</v>
      </c>
      <c r="BF1187" s="68">
        <f t="shared" si="193"/>
        <v>0</v>
      </c>
      <c r="BG1187" s="44">
        <f>SUM(BF$14:BF1187)</f>
        <v>9</v>
      </c>
      <c r="BH1187" s="11">
        <f t="shared" si="194"/>
        <v>0</v>
      </c>
      <c r="BI1187" s="11">
        <f t="shared" si="195"/>
        <v>1174</v>
      </c>
      <c r="BT1187" s="74">
        <v>1143</v>
      </c>
      <c r="BU1187" s="74" t="s">
        <v>915</v>
      </c>
      <c r="BV1187" s="69" t="s">
        <v>2389</v>
      </c>
    </row>
    <row r="1188" spans="1:74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AP1188" s="68">
        <f t="shared" si="188"/>
        <v>0</v>
      </c>
      <c r="AQ1188" s="68">
        <v>1175</v>
      </c>
      <c r="AR1188" s="41" t="s">
        <v>940</v>
      </c>
      <c r="AS1188" s="42">
        <v>9</v>
      </c>
      <c r="AT1188" s="43">
        <v>3.5000000000000001E-3</v>
      </c>
      <c r="AU1188" s="38">
        <f t="shared" si="186"/>
        <v>0</v>
      </c>
      <c r="AV1188" s="68">
        <f t="shared" si="189"/>
        <v>0</v>
      </c>
      <c r="AW1188" s="44">
        <f>SUM(AV$14:AV1188)</f>
        <v>0</v>
      </c>
      <c r="AX1188" s="11">
        <f t="shared" si="190"/>
        <v>0</v>
      </c>
      <c r="AY1188" s="11">
        <f t="shared" si="191"/>
        <v>1175</v>
      </c>
      <c r="AZ1188" s="11">
        <f t="shared" si="192"/>
        <v>0</v>
      </c>
      <c r="BA1188" s="11">
        <v>1175</v>
      </c>
      <c r="BB1188" s="54" t="s">
        <v>1919</v>
      </c>
      <c r="BC1188" s="54">
        <v>9</v>
      </c>
      <c r="BD1188" s="54">
        <v>3.5000000000000001E-3</v>
      </c>
      <c r="BE1188" s="38">
        <f t="shared" si="187"/>
        <v>0</v>
      </c>
      <c r="BF1188" s="68">
        <f t="shared" si="193"/>
        <v>0</v>
      </c>
      <c r="BG1188" s="44">
        <f>SUM(BF$14:BF1188)</f>
        <v>9</v>
      </c>
      <c r="BH1188" s="11">
        <f t="shared" si="194"/>
        <v>0</v>
      </c>
      <c r="BI1188" s="11">
        <f t="shared" si="195"/>
        <v>1175</v>
      </c>
      <c r="BT1188" s="74">
        <v>1144</v>
      </c>
      <c r="BU1188" s="74" t="s">
        <v>916</v>
      </c>
      <c r="BV1188" s="69" t="s">
        <v>2389</v>
      </c>
    </row>
    <row r="1189" spans="1:74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AP1189" s="68">
        <f t="shared" si="188"/>
        <v>0</v>
      </c>
      <c r="AQ1189" s="68">
        <v>1176</v>
      </c>
      <c r="AR1189" s="41" t="s">
        <v>941</v>
      </c>
      <c r="AS1189" s="42">
        <v>9</v>
      </c>
      <c r="AT1189" s="43">
        <v>3.5000000000000001E-3</v>
      </c>
      <c r="AU1189" s="38">
        <f t="shared" si="186"/>
        <v>0</v>
      </c>
      <c r="AV1189" s="68">
        <f t="shared" si="189"/>
        <v>0</v>
      </c>
      <c r="AW1189" s="44">
        <f>SUM(AV$14:AV1189)</f>
        <v>0</v>
      </c>
      <c r="AX1189" s="11">
        <f t="shared" si="190"/>
        <v>0</v>
      </c>
      <c r="AY1189" s="11">
        <f t="shared" si="191"/>
        <v>1176</v>
      </c>
      <c r="AZ1189" s="11">
        <f t="shared" si="192"/>
        <v>0</v>
      </c>
      <c r="BA1189" s="11">
        <v>1176</v>
      </c>
      <c r="BB1189" s="54" t="s">
        <v>1920</v>
      </c>
      <c r="BC1189" s="54">
        <v>9</v>
      </c>
      <c r="BD1189" s="54">
        <v>3.5000000000000001E-3</v>
      </c>
      <c r="BE1189" s="38">
        <f t="shared" si="187"/>
        <v>0</v>
      </c>
      <c r="BF1189" s="68">
        <f t="shared" si="193"/>
        <v>0</v>
      </c>
      <c r="BG1189" s="44">
        <f>SUM(BF$14:BF1189)</f>
        <v>9</v>
      </c>
      <c r="BH1189" s="11">
        <f t="shared" si="194"/>
        <v>0</v>
      </c>
      <c r="BI1189" s="11">
        <f t="shared" si="195"/>
        <v>1176</v>
      </c>
      <c r="BT1189" s="74">
        <v>1145</v>
      </c>
      <c r="BU1189" s="74" t="s">
        <v>917</v>
      </c>
      <c r="BV1189" s="69" t="s">
        <v>2389</v>
      </c>
    </row>
    <row r="1190" spans="1:74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AP1190" s="68">
        <f t="shared" si="188"/>
        <v>0</v>
      </c>
      <c r="AQ1190" s="68">
        <v>1177</v>
      </c>
      <c r="AR1190" s="41" t="s">
        <v>942</v>
      </c>
      <c r="AS1190" s="42">
        <v>9</v>
      </c>
      <c r="AT1190" s="43">
        <v>3.5000000000000001E-3</v>
      </c>
      <c r="AU1190" s="38">
        <f t="shared" si="186"/>
        <v>0</v>
      </c>
      <c r="AV1190" s="68">
        <f t="shared" si="189"/>
        <v>0</v>
      </c>
      <c r="AW1190" s="44">
        <f>SUM(AV$14:AV1190)</f>
        <v>0</v>
      </c>
      <c r="AX1190" s="11">
        <f t="shared" si="190"/>
        <v>0</v>
      </c>
      <c r="AY1190" s="11">
        <f t="shared" si="191"/>
        <v>1177</v>
      </c>
      <c r="AZ1190" s="11">
        <f t="shared" si="192"/>
        <v>0</v>
      </c>
      <c r="BA1190" s="11">
        <v>1177</v>
      </c>
      <c r="BB1190" s="54" t="s">
        <v>1921</v>
      </c>
      <c r="BC1190" s="54">
        <v>9</v>
      </c>
      <c r="BD1190" s="54">
        <v>3.5000000000000001E-3</v>
      </c>
      <c r="BE1190" s="38">
        <f t="shared" si="187"/>
        <v>0</v>
      </c>
      <c r="BF1190" s="68">
        <f t="shared" si="193"/>
        <v>0</v>
      </c>
      <c r="BG1190" s="44">
        <f>SUM(BF$14:BF1190)</f>
        <v>9</v>
      </c>
      <c r="BH1190" s="11">
        <f t="shared" si="194"/>
        <v>0</v>
      </c>
      <c r="BI1190" s="11">
        <f t="shared" si="195"/>
        <v>1177</v>
      </c>
      <c r="BT1190" s="74">
        <v>1146</v>
      </c>
      <c r="BU1190" s="74" t="s">
        <v>918</v>
      </c>
      <c r="BV1190" s="69" t="s">
        <v>2389</v>
      </c>
    </row>
    <row r="1191" spans="1:74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AP1191" s="68">
        <f t="shared" si="188"/>
        <v>0</v>
      </c>
      <c r="AQ1191" s="68">
        <v>1178</v>
      </c>
      <c r="AR1191" s="41" t="s">
        <v>943</v>
      </c>
      <c r="AS1191" s="42">
        <v>9</v>
      </c>
      <c r="AT1191" s="43">
        <v>3.5000000000000001E-3</v>
      </c>
      <c r="AU1191" s="38">
        <f t="shared" si="186"/>
        <v>0</v>
      </c>
      <c r="AV1191" s="68">
        <f t="shared" si="189"/>
        <v>0</v>
      </c>
      <c r="AW1191" s="44">
        <f>SUM(AV$14:AV1191)</f>
        <v>0</v>
      </c>
      <c r="AX1191" s="11">
        <f t="shared" si="190"/>
        <v>0</v>
      </c>
      <c r="AY1191" s="11">
        <f t="shared" si="191"/>
        <v>1178</v>
      </c>
      <c r="AZ1191" s="11">
        <f t="shared" si="192"/>
        <v>0</v>
      </c>
      <c r="BA1191" s="11">
        <v>1178</v>
      </c>
      <c r="BB1191" s="54" t="s">
        <v>1922</v>
      </c>
      <c r="BC1191" s="54">
        <v>9</v>
      </c>
      <c r="BD1191" s="54">
        <v>3.5000000000000001E-3</v>
      </c>
      <c r="BE1191" s="38">
        <f t="shared" si="187"/>
        <v>0</v>
      </c>
      <c r="BF1191" s="68">
        <f t="shared" si="193"/>
        <v>0</v>
      </c>
      <c r="BG1191" s="44">
        <f>SUM(BF$14:BF1191)</f>
        <v>9</v>
      </c>
      <c r="BH1191" s="11">
        <f t="shared" si="194"/>
        <v>0</v>
      </c>
      <c r="BI1191" s="11">
        <f t="shared" si="195"/>
        <v>1178</v>
      </c>
      <c r="BT1191" s="74">
        <v>1147</v>
      </c>
      <c r="BU1191" s="74" t="s">
        <v>304</v>
      </c>
      <c r="BV1191" s="69" t="s">
        <v>2389</v>
      </c>
    </row>
    <row r="1192" spans="1:74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AP1192" s="68">
        <f t="shared" si="188"/>
        <v>0</v>
      </c>
      <c r="AQ1192" s="68">
        <v>1179</v>
      </c>
      <c r="AR1192" s="41" t="s">
        <v>944</v>
      </c>
      <c r="AS1192" s="42">
        <v>9</v>
      </c>
      <c r="AT1192" s="43">
        <v>3.5000000000000001E-3</v>
      </c>
      <c r="AU1192" s="38">
        <f t="shared" si="186"/>
        <v>0</v>
      </c>
      <c r="AV1192" s="68">
        <f t="shared" si="189"/>
        <v>0</v>
      </c>
      <c r="AW1192" s="44">
        <f>SUM(AV$14:AV1192)</f>
        <v>0</v>
      </c>
      <c r="AX1192" s="11">
        <f t="shared" si="190"/>
        <v>0</v>
      </c>
      <c r="AY1192" s="11">
        <f t="shared" si="191"/>
        <v>1179</v>
      </c>
      <c r="AZ1192" s="11">
        <f t="shared" si="192"/>
        <v>0</v>
      </c>
      <c r="BA1192" s="11">
        <v>1179</v>
      </c>
      <c r="BB1192" s="54" t="s">
        <v>1923</v>
      </c>
      <c r="BC1192" s="54">
        <v>9</v>
      </c>
      <c r="BD1192" s="54">
        <v>3.5000000000000001E-3</v>
      </c>
      <c r="BE1192" s="38">
        <f t="shared" si="187"/>
        <v>0</v>
      </c>
      <c r="BF1192" s="68">
        <f t="shared" si="193"/>
        <v>0</v>
      </c>
      <c r="BG1192" s="44">
        <f>SUM(BF$14:BF1192)</f>
        <v>9</v>
      </c>
      <c r="BH1192" s="11">
        <f t="shared" si="194"/>
        <v>0</v>
      </c>
      <c r="BI1192" s="11">
        <f t="shared" si="195"/>
        <v>1179</v>
      </c>
      <c r="BT1192" s="74">
        <v>1148</v>
      </c>
      <c r="BU1192" s="74" t="s">
        <v>305</v>
      </c>
      <c r="BV1192" s="69" t="s">
        <v>2389</v>
      </c>
    </row>
    <row r="1193" spans="1:74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AP1193" s="68">
        <f t="shared" si="188"/>
        <v>0</v>
      </c>
      <c r="AQ1193" s="68">
        <v>1180</v>
      </c>
      <c r="AR1193" s="41" t="s">
        <v>945</v>
      </c>
      <c r="AS1193" s="42">
        <v>9</v>
      </c>
      <c r="AT1193" s="43">
        <v>3.5000000000000001E-3</v>
      </c>
      <c r="AU1193" s="38">
        <f t="shared" si="186"/>
        <v>0</v>
      </c>
      <c r="AV1193" s="68">
        <f t="shared" si="189"/>
        <v>0</v>
      </c>
      <c r="AW1193" s="44">
        <f>SUM(AV$14:AV1193)</f>
        <v>0</v>
      </c>
      <c r="AX1193" s="11">
        <f t="shared" si="190"/>
        <v>0</v>
      </c>
      <c r="AY1193" s="11">
        <f t="shared" si="191"/>
        <v>1180</v>
      </c>
      <c r="AZ1193" s="11">
        <f t="shared" si="192"/>
        <v>0</v>
      </c>
      <c r="BA1193" s="11">
        <v>1180</v>
      </c>
      <c r="BB1193" s="54" t="s">
        <v>1924</v>
      </c>
      <c r="BC1193" s="54">
        <v>9</v>
      </c>
      <c r="BD1193" s="54">
        <v>3.5000000000000001E-3</v>
      </c>
      <c r="BE1193" s="38">
        <f t="shared" si="187"/>
        <v>0</v>
      </c>
      <c r="BF1193" s="68">
        <f t="shared" si="193"/>
        <v>0</v>
      </c>
      <c r="BG1193" s="44">
        <f>SUM(BF$14:BF1193)</f>
        <v>9</v>
      </c>
      <c r="BH1193" s="11">
        <f t="shared" si="194"/>
        <v>0</v>
      </c>
      <c r="BI1193" s="11">
        <f t="shared" si="195"/>
        <v>1180</v>
      </c>
      <c r="BT1193" s="74">
        <v>1149</v>
      </c>
      <c r="BU1193" s="74" t="s">
        <v>919</v>
      </c>
      <c r="BV1193" s="69" t="s">
        <v>2389</v>
      </c>
    </row>
    <row r="1194" spans="1:74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AP1194" s="68">
        <f t="shared" si="188"/>
        <v>0</v>
      </c>
      <c r="AQ1194" s="68">
        <v>1181</v>
      </c>
      <c r="AR1194" s="41" t="s">
        <v>946</v>
      </c>
      <c r="AS1194" s="42">
        <v>9</v>
      </c>
      <c r="AT1194" s="43">
        <v>3.5000000000000001E-3</v>
      </c>
      <c r="AU1194" s="38">
        <f t="shared" si="186"/>
        <v>0</v>
      </c>
      <c r="AV1194" s="68">
        <f t="shared" si="189"/>
        <v>0</v>
      </c>
      <c r="AW1194" s="44">
        <f>SUM(AV$14:AV1194)</f>
        <v>0</v>
      </c>
      <c r="AX1194" s="11">
        <f t="shared" si="190"/>
        <v>0</v>
      </c>
      <c r="AY1194" s="11">
        <f t="shared" si="191"/>
        <v>1181</v>
      </c>
      <c r="AZ1194" s="11">
        <f t="shared" si="192"/>
        <v>0</v>
      </c>
      <c r="BA1194" s="11">
        <v>1181</v>
      </c>
      <c r="BB1194" s="54" t="s">
        <v>1925</v>
      </c>
      <c r="BC1194" s="54">
        <v>9</v>
      </c>
      <c r="BD1194" s="54">
        <v>3.5000000000000001E-3</v>
      </c>
      <c r="BE1194" s="38">
        <f t="shared" si="187"/>
        <v>0</v>
      </c>
      <c r="BF1194" s="68">
        <f t="shared" si="193"/>
        <v>0</v>
      </c>
      <c r="BG1194" s="44">
        <f>SUM(BF$14:BF1194)</f>
        <v>9</v>
      </c>
      <c r="BH1194" s="11">
        <f t="shared" si="194"/>
        <v>0</v>
      </c>
      <c r="BI1194" s="11">
        <f t="shared" si="195"/>
        <v>1181</v>
      </c>
      <c r="BT1194" s="74">
        <v>1150</v>
      </c>
      <c r="BU1194" s="74" t="s">
        <v>920</v>
      </c>
      <c r="BV1194" s="69" t="s">
        <v>2389</v>
      </c>
    </row>
    <row r="1195" spans="1:74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AP1195" s="68">
        <f t="shared" si="188"/>
        <v>0</v>
      </c>
      <c r="AQ1195" s="68">
        <v>1182</v>
      </c>
      <c r="AR1195" s="41" t="s">
        <v>947</v>
      </c>
      <c r="AS1195" s="42">
        <v>9</v>
      </c>
      <c r="AT1195" s="43">
        <v>3.5000000000000001E-3</v>
      </c>
      <c r="AU1195" s="38">
        <f t="shared" si="186"/>
        <v>0</v>
      </c>
      <c r="AV1195" s="68">
        <f t="shared" si="189"/>
        <v>0</v>
      </c>
      <c r="AW1195" s="44">
        <f>SUM(AV$14:AV1195)</f>
        <v>0</v>
      </c>
      <c r="AX1195" s="11">
        <f t="shared" si="190"/>
        <v>0</v>
      </c>
      <c r="AY1195" s="11">
        <f t="shared" si="191"/>
        <v>1182</v>
      </c>
      <c r="AZ1195" s="11">
        <f t="shared" si="192"/>
        <v>0</v>
      </c>
      <c r="BA1195" s="11">
        <v>1182</v>
      </c>
      <c r="BB1195" s="54" t="s">
        <v>1926</v>
      </c>
      <c r="BC1195" s="54">
        <v>9</v>
      </c>
      <c r="BD1195" s="54">
        <v>3.5000000000000001E-3</v>
      </c>
      <c r="BE1195" s="38">
        <f t="shared" si="187"/>
        <v>0</v>
      </c>
      <c r="BF1195" s="68">
        <f t="shared" si="193"/>
        <v>0</v>
      </c>
      <c r="BG1195" s="44">
        <f>SUM(BF$14:BF1195)</f>
        <v>9</v>
      </c>
      <c r="BH1195" s="11">
        <f t="shared" si="194"/>
        <v>0</v>
      </c>
      <c r="BI1195" s="11">
        <f t="shared" si="195"/>
        <v>1182</v>
      </c>
      <c r="BT1195" s="74">
        <v>1151</v>
      </c>
      <c r="BU1195" s="74" t="s">
        <v>921</v>
      </c>
      <c r="BV1195" s="69" t="s">
        <v>2389</v>
      </c>
    </row>
    <row r="1196" spans="1:74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AP1196" s="68">
        <f t="shared" si="188"/>
        <v>0</v>
      </c>
      <c r="AQ1196" s="68">
        <v>1183</v>
      </c>
      <c r="AR1196" s="41" t="s">
        <v>948</v>
      </c>
      <c r="AS1196" s="42">
        <v>9</v>
      </c>
      <c r="AT1196" s="43">
        <v>3.5000000000000001E-3</v>
      </c>
      <c r="AU1196" s="38">
        <f t="shared" si="186"/>
        <v>0</v>
      </c>
      <c r="AV1196" s="68">
        <f t="shared" si="189"/>
        <v>0</v>
      </c>
      <c r="AW1196" s="44">
        <f>SUM(AV$14:AV1196)</f>
        <v>0</v>
      </c>
      <c r="AX1196" s="11">
        <f t="shared" si="190"/>
        <v>0</v>
      </c>
      <c r="AY1196" s="11">
        <f t="shared" si="191"/>
        <v>1183</v>
      </c>
      <c r="AZ1196" s="11">
        <f t="shared" si="192"/>
        <v>0</v>
      </c>
      <c r="BA1196" s="11">
        <v>1183</v>
      </c>
      <c r="BB1196" s="54" t="s">
        <v>1927</v>
      </c>
      <c r="BC1196" s="54">
        <v>9</v>
      </c>
      <c r="BD1196" s="54">
        <v>3.5000000000000001E-3</v>
      </c>
      <c r="BE1196" s="38">
        <f t="shared" si="187"/>
        <v>0</v>
      </c>
      <c r="BF1196" s="68">
        <f t="shared" si="193"/>
        <v>0</v>
      </c>
      <c r="BG1196" s="44">
        <f>SUM(BF$14:BF1196)</f>
        <v>9</v>
      </c>
      <c r="BH1196" s="11">
        <f t="shared" si="194"/>
        <v>0</v>
      </c>
      <c r="BI1196" s="11">
        <f t="shared" si="195"/>
        <v>1183</v>
      </c>
      <c r="BT1196" s="74">
        <v>1152</v>
      </c>
      <c r="BU1196" s="74" t="s">
        <v>922</v>
      </c>
      <c r="BV1196" s="69" t="s">
        <v>2389</v>
      </c>
    </row>
    <row r="1197" spans="1:74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AP1197" s="68">
        <f t="shared" si="188"/>
        <v>0</v>
      </c>
      <c r="AQ1197" s="68">
        <v>1184</v>
      </c>
      <c r="AR1197" s="41" t="s">
        <v>949</v>
      </c>
      <c r="AS1197" s="42">
        <v>9</v>
      </c>
      <c r="AT1197" s="43">
        <v>3.5000000000000001E-3</v>
      </c>
      <c r="AU1197" s="38">
        <f t="shared" si="186"/>
        <v>0</v>
      </c>
      <c r="AV1197" s="68">
        <f t="shared" si="189"/>
        <v>0</v>
      </c>
      <c r="AW1197" s="44">
        <f>SUM(AV$14:AV1197)</f>
        <v>0</v>
      </c>
      <c r="AX1197" s="11">
        <f t="shared" si="190"/>
        <v>0</v>
      </c>
      <c r="AY1197" s="11">
        <f t="shared" si="191"/>
        <v>1184</v>
      </c>
      <c r="AZ1197" s="11">
        <f t="shared" si="192"/>
        <v>0</v>
      </c>
      <c r="BA1197" s="11">
        <v>1184</v>
      </c>
      <c r="BB1197" s="54" t="s">
        <v>1928</v>
      </c>
      <c r="BC1197" s="54">
        <v>9</v>
      </c>
      <c r="BD1197" s="54">
        <v>3.5000000000000001E-3</v>
      </c>
      <c r="BE1197" s="38">
        <f t="shared" si="187"/>
        <v>0</v>
      </c>
      <c r="BF1197" s="68">
        <f t="shared" si="193"/>
        <v>0</v>
      </c>
      <c r="BG1197" s="44">
        <f>SUM(BF$14:BF1197)</f>
        <v>9</v>
      </c>
      <c r="BH1197" s="11">
        <f t="shared" si="194"/>
        <v>0</v>
      </c>
      <c r="BI1197" s="11">
        <f t="shared" si="195"/>
        <v>1184</v>
      </c>
      <c r="BT1197" s="74">
        <v>1153</v>
      </c>
      <c r="BU1197" s="74" t="s">
        <v>923</v>
      </c>
      <c r="BV1197" s="69" t="s">
        <v>2389</v>
      </c>
    </row>
    <row r="1198" spans="1:74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AP1198" s="68">
        <f t="shared" si="188"/>
        <v>0</v>
      </c>
      <c r="AQ1198" s="68">
        <v>1185</v>
      </c>
      <c r="AR1198" s="41" t="s">
        <v>950</v>
      </c>
      <c r="AS1198" s="42">
        <v>9</v>
      </c>
      <c r="AT1198" s="43">
        <v>3.5000000000000001E-3</v>
      </c>
      <c r="AU1198" s="38">
        <f t="shared" si="186"/>
        <v>0</v>
      </c>
      <c r="AV1198" s="68">
        <f t="shared" si="189"/>
        <v>0</v>
      </c>
      <c r="AW1198" s="44">
        <f>SUM(AV$14:AV1198)</f>
        <v>0</v>
      </c>
      <c r="AX1198" s="11">
        <f t="shared" si="190"/>
        <v>0</v>
      </c>
      <c r="AY1198" s="11">
        <f t="shared" si="191"/>
        <v>1185</v>
      </c>
      <c r="AZ1198" s="11">
        <f t="shared" si="192"/>
        <v>0</v>
      </c>
      <c r="BA1198" s="11">
        <v>1185</v>
      </c>
      <c r="BB1198" s="54" t="s">
        <v>1929</v>
      </c>
      <c r="BC1198" s="54">
        <v>9</v>
      </c>
      <c r="BD1198" s="54">
        <v>3.5000000000000001E-3</v>
      </c>
      <c r="BE1198" s="38">
        <f t="shared" si="187"/>
        <v>0</v>
      </c>
      <c r="BF1198" s="68">
        <f t="shared" si="193"/>
        <v>0</v>
      </c>
      <c r="BG1198" s="44">
        <f>SUM(BF$14:BF1198)</f>
        <v>9</v>
      </c>
      <c r="BH1198" s="11">
        <f t="shared" si="194"/>
        <v>0</v>
      </c>
      <c r="BI1198" s="11">
        <f t="shared" si="195"/>
        <v>1185</v>
      </c>
      <c r="BT1198" s="74">
        <v>1154</v>
      </c>
      <c r="BU1198" s="74" t="s">
        <v>306</v>
      </c>
      <c r="BV1198" s="69" t="s">
        <v>2389</v>
      </c>
    </row>
    <row r="1199" spans="1:74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AP1199" s="68">
        <f t="shared" si="188"/>
        <v>0</v>
      </c>
      <c r="AQ1199" s="68">
        <v>1186</v>
      </c>
      <c r="AR1199" s="41" t="s">
        <v>951</v>
      </c>
      <c r="AS1199" s="42">
        <v>9</v>
      </c>
      <c r="AT1199" s="43">
        <v>3.5000000000000001E-3</v>
      </c>
      <c r="AU1199" s="38">
        <f t="shared" si="186"/>
        <v>0</v>
      </c>
      <c r="AV1199" s="68">
        <f t="shared" si="189"/>
        <v>0</v>
      </c>
      <c r="AW1199" s="44">
        <f>SUM(AV$14:AV1199)</f>
        <v>0</v>
      </c>
      <c r="AX1199" s="11">
        <f t="shared" si="190"/>
        <v>0</v>
      </c>
      <c r="AY1199" s="11">
        <f t="shared" si="191"/>
        <v>1186</v>
      </c>
      <c r="AZ1199" s="11">
        <f t="shared" si="192"/>
        <v>0</v>
      </c>
      <c r="BA1199" s="11">
        <v>1186</v>
      </c>
      <c r="BB1199" s="54" t="s">
        <v>1930</v>
      </c>
      <c r="BC1199" s="54">
        <v>9</v>
      </c>
      <c r="BD1199" s="54">
        <v>3.5000000000000001E-3</v>
      </c>
      <c r="BE1199" s="38">
        <f t="shared" si="187"/>
        <v>0</v>
      </c>
      <c r="BF1199" s="68">
        <f t="shared" si="193"/>
        <v>0</v>
      </c>
      <c r="BG1199" s="44">
        <f>SUM(BF$14:BF1199)</f>
        <v>9</v>
      </c>
      <c r="BH1199" s="11">
        <f t="shared" si="194"/>
        <v>0</v>
      </c>
      <c r="BI1199" s="11">
        <f t="shared" si="195"/>
        <v>1186</v>
      </c>
      <c r="BT1199" s="74">
        <v>1155</v>
      </c>
      <c r="BU1199" s="74" t="s">
        <v>924</v>
      </c>
      <c r="BV1199" s="69" t="s">
        <v>2389</v>
      </c>
    </row>
    <row r="1200" spans="1:74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AP1200" s="68">
        <f t="shared" si="188"/>
        <v>0</v>
      </c>
      <c r="AQ1200" s="68">
        <v>1187</v>
      </c>
      <c r="AR1200" s="41" t="s">
        <v>952</v>
      </c>
      <c r="AS1200" s="42">
        <v>9</v>
      </c>
      <c r="AT1200" s="43">
        <v>3.5000000000000001E-3</v>
      </c>
      <c r="AU1200" s="38">
        <f t="shared" si="186"/>
        <v>0</v>
      </c>
      <c r="AV1200" s="68">
        <f t="shared" si="189"/>
        <v>0</v>
      </c>
      <c r="AW1200" s="44">
        <f>SUM(AV$14:AV1200)</f>
        <v>0</v>
      </c>
      <c r="AX1200" s="11">
        <f t="shared" si="190"/>
        <v>0</v>
      </c>
      <c r="AY1200" s="11">
        <f t="shared" si="191"/>
        <v>1187</v>
      </c>
      <c r="AZ1200" s="11">
        <f t="shared" si="192"/>
        <v>0</v>
      </c>
      <c r="BA1200" s="11">
        <v>1187</v>
      </c>
      <c r="BB1200" s="54" t="s">
        <v>1931</v>
      </c>
      <c r="BC1200" s="54">
        <v>9</v>
      </c>
      <c r="BD1200" s="54">
        <v>3.5000000000000001E-3</v>
      </c>
      <c r="BE1200" s="38">
        <f t="shared" si="187"/>
        <v>0</v>
      </c>
      <c r="BF1200" s="68">
        <f t="shared" si="193"/>
        <v>0</v>
      </c>
      <c r="BG1200" s="44">
        <f>SUM(BF$14:BF1200)</f>
        <v>9</v>
      </c>
      <c r="BH1200" s="11">
        <f t="shared" si="194"/>
        <v>0</v>
      </c>
      <c r="BI1200" s="11">
        <f t="shared" si="195"/>
        <v>1187</v>
      </c>
      <c r="BT1200" s="74">
        <v>1156</v>
      </c>
      <c r="BU1200" s="74" t="s">
        <v>925</v>
      </c>
      <c r="BV1200" s="69" t="s">
        <v>2389</v>
      </c>
    </row>
    <row r="1201" spans="1:74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AP1201" s="68">
        <f t="shared" si="188"/>
        <v>0</v>
      </c>
      <c r="AQ1201" s="68">
        <v>1188</v>
      </c>
      <c r="AR1201" s="41" t="s">
        <v>953</v>
      </c>
      <c r="AS1201" s="42">
        <v>9</v>
      </c>
      <c r="AT1201" s="43">
        <v>3.5000000000000001E-3</v>
      </c>
      <c r="AU1201" s="38">
        <f t="shared" si="186"/>
        <v>0</v>
      </c>
      <c r="AV1201" s="68">
        <f t="shared" si="189"/>
        <v>0</v>
      </c>
      <c r="AW1201" s="44">
        <f>SUM(AV$14:AV1201)</f>
        <v>0</v>
      </c>
      <c r="AX1201" s="11">
        <f t="shared" si="190"/>
        <v>0</v>
      </c>
      <c r="AY1201" s="11">
        <f t="shared" si="191"/>
        <v>1188</v>
      </c>
      <c r="AZ1201" s="11">
        <f t="shared" si="192"/>
        <v>0</v>
      </c>
      <c r="BA1201" s="11">
        <v>1188</v>
      </c>
      <c r="BB1201" s="54" t="s">
        <v>1932</v>
      </c>
      <c r="BC1201" s="54">
        <v>9</v>
      </c>
      <c r="BD1201" s="54">
        <v>3.5000000000000001E-3</v>
      </c>
      <c r="BE1201" s="38">
        <f t="shared" si="187"/>
        <v>0</v>
      </c>
      <c r="BF1201" s="68">
        <f t="shared" si="193"/>
        <v>0</v>
      </c>
      <c r="BG1201" s="44">
        <f>SUM(BF$14:BF1201)</f>
        <v>9</v>
      </c>
      <c r="BH1201" s="11">
        <f t="shared" si="194"/>
        <v>0</v>
      </c>
      <c r="BI1201" s="11">
        <f t="shared" si="195"/>
        <v>1188</v>
      </c>
      <c r="BT1201" s="74">
        <v>1157</v>
      </c>
      <c r="BU1201" s="74" t="s">
        <v>307</v>
      </c>
      <c r="BV1201" s="69" t="s">
        <v>2389</v>
      </c>
    </row>
    <row r="1202" spans="1:74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AP1202" s="68">
        <f t="shared" si="188"/>
        <v>0</v>
      </c>
      <c r="AQ1202" s="68">
        <v>1189</v>
      </c>
      <c r="AR1202" s="41" t="s">
        <v>954</v>
      </c>
      <c r="AS1202" s="42">
        <v>9</v>
      </c>
      <c r="AT1202" s="43">
        <v>3.5000000000000001E-3</v>
      </c>
      <c r="AU1202" s="38">
        <f t="shared" si="186"/>
        <v>0</v>
      </c>
      <c r="AV1202" s="68">
        <f t="shared" si="189"/>
        <v>0</v>
      </c>
      <c r="AW1202" s="44">
        <f>SUM(AV$14:AV1202)</f>
        <v>0</v>
      </c>
      <c r="AX1202" s="11">
        <f t="shared" si="190"/>
        <v>0</v>
      </c>
      <c r="AY1202" s="11">
        <f t="shared" si="191"/>
        <v>1189</v>
      </c>
      <c r="AZ1202" s="11">
        <f t="shared" si="192"/>
        <v>0</v>
      </c>
      <c r="BA1202" s="11">
        <v>1189</v>
      </c>
      <c r="BB1202" s="54" t="s">
        <v>1933</v>
      </c>
      <c r="BC1202" s="54">
        <v>9</v>
      </c>
      <c r="BD1202" s="54">
        <v>3.5000000000000001E-3</v>
      </c>
      <c r="BE1202" s="38">
        <f t="shared" si="187"/>
        <v>0</v>
      </c>
      <c r="BF1202" s="68">
        <f t="shared" si="193"/>
        <v>0</v>
      </c>
      <c r="BG1202" s="44">
        <f>SUM(BF$14:BF1202)</f>
        <v>9</v>
      </c>
      <c r="BH1202" s="11">
        <f t="shared" si="194"/>
        <v>0</v>
      </c>
      <c r="BI1202" s="11">
        <f t="shared" si="195"/>
        <v>1189</v>
      </c>
      <c r="BT1202" s="74">
        <v>1158</v>
      </c>
      <c r="BU1202" s="74" t="s">
        <v>926</v>
      </c>
      <c r="BV1202" s="69" t="s">
        <v>2389</v>
      </c>
    </row>
    <row r="1203" spans="1:74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AP1203" s="68">
        <f t="shared" si="188"/>
        <v>0</v>
      </c>
      <c r="AQ1203" s="68">
        <v>1190</v>
      </c>
      <c r="AR1203" s="41" t="s">
        <v>955</v>
      </c>
      <c r="AS1203" s="42">
        <v>9</v>
      </c>
      <c r="AT1203" s="43">
        <v>3.5000000000000001E-3</v>
      </c>
      <c r="AU1203" s="38">
        <f t="shared" si="186"/>
        <v>0</v>
      </c>
      <c r="AV1203" s="68">
        <f t="shared" si="189"/>
        <v>0</v>
      </c>
      <c r="AW1203" s="44">
        <f>SUM(AV$14:AV1203)</f>
        <v>0</v>
      </c>
      <c r="AX1203" s="11">
        <f t="shared" si="190"/>
        <v>0</v>
      </c>
      <c r="AY1203" s="11">
        <f t="shared" si="191"/>
        <v>1190</v>
      </c>
      <c r="AZ1203" s="11">
        <f t="shared" si="192"/>
        <v>0</v>
      </c>
      <c r="BA1203" s="11">
        <v>1190</v>
      </c>
      <c r="BB1203" s="54" t="s">
        <v>1934</v>
      </c>
      <c r="BC1203" s="54">
        <v>9</v>
      </c>
      <c r="BD1203" s="54">
        <v>3.5000000000000001E-3</v>
      </c>
      <c r="BE1203" s="38">
        <f t="shared" si="187"/>
        <v>0</v>
      </c>
      <c r="BF1203" s="68">
        <f t="shared" si="193"/>
        <v>0</v>
      </c>
      <c r="BG1203" s="44">
        <f>SUM(BF$14:BF1203)</f>
        <v>9</v>
      </c>
      <c r="BH1203" s="11">
        <f t="shared" si="194"/>
        <v>0</v>
      </c>
      <c r="BI1203" s="11">
        <f t="shared" si="195"/>
        <v>1190</v>
      </c>
      <c r="BT1203" s="74">
        <v>1159</v>
      </c>
      <c r="BU1203" s="74" t="s">
        <v>927</v>
      </c>
      <c r="BV1203" s="69" t="s">
        <v>2389</v>
      </c>
    </row>
    <row r="1204" spans="1:74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AP1204" s="68">
        <f t="shared" si="188"/>
        <v>0</v>
      </c>
      <c r="AQ1204" s="68">
        <v>1191</v>
      </c>
      <c r="AR1204" s="41" t="s">
        <v>956</v>
      </c>
      <c r="AS1204" s="42">
        <v>9</v>
      </c>
      <c r="AT1204" s="43">
        <v>3.5000000000000001E-3</v>
      </c>
      <c r="AU1204" s="38">
        <f t="shared" si="186"/>
        <v>0</v>
      </c>
      <c r="AV1204" s="68">
        <f t="shared" si="189"/>
        <v>0</v>
      </c>
      <c r="AW1204" s="44">
        <f>SUM(AV$14:AV1204)</f>
        <v>0</v>
      </c>
      <c r="AX1204" s="11">
        <f t="shared" si="190"/>
        <v>0</v>
      </c>
      <c r="AY1204" s="11">
        <f t="shared" si="191"/>
        <v>1191</v>
      </c>
      <c r="AZ1204" s="11">
        <f t="shared" si="192"/>
        <v>0</v>
      </c>
      <c r="BA1204" s="11">
        <v>1191</v>
      </c>
      <c r="BB1204" s="54" t="s">
        <v>1935</v>
      </c>
      <c r="BC1204" s="54">
        <v>9</v>
      </c>
      <c r="BD1204" s="54">
        <v>3.5000000000000001E-3</v>
      </c>
      <c r="BE1204" s="38">
        <f t="shared" si="187"/>
        <v>0</v>
      </c>
      <c r="BF1204" s="68">
        <f t="shared" si="193"/>
        <v>0</v>
      </c>
      <c r="BG1204" s="44">
        <f>SUM(BF$14:BF1204)</f>
        <v>9</v>
      </c>
      <c r="BH1204" s="11">
        <f t="shared" si="194"/>
        <v>0</v>
      </c>
      <c r="BI1204" s="11">
        <f t="shared" si="195"/>
        <v>1191</v>
      </c>
      <c r="BT1204" s="74">
        <v>1160</v>
      </c>
      <c r="BU1204" s="74" t="s">
        <v>212</v>
      </c>
      <c r="BV1204" s="69" t="s">
        <v>2389</v>
      </c>
    </row>
    <row r="1205" spans="1:74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AP1205" s="68">
        <f t="shared" si="188"/>
        <v>0</v>
      </c>
      <c r="AQ1205" s="68">
        <v>1192</v>
      </c>
      <c r="AR1205" s="41" t="s">
        <v>957</v>
      </c>
      <c r="AS1205" s="42">
        <v>9</v>
      </c>
      <c r="AT1205" s="43">
        <v>3.5000000000000001E-3</v>
      </c>
      <c r="AU1205" s="38">
        <f t="shared" si="186"/>
        <v>0</v>
      </c>
      <c r="AV1205" s="68">
        <f t="shared" si="189"/>
        <v>0</v>
      </c>
      <c r="AW1205" s="44">
        <f>SUM(AV$14:AV1205)</f>
        <v>0</v>
      </c>
      <c r="AX1205" s="11">
        <f t="shared" si="190"/>
        <v>0</v>
      </c>
      <c r="AY1205" s="11">
        <f t="shared" si="191"/>
        <v>1192</v>
      </c>
      <c r="AZ1205" s="11">
        <f t="shared" si="192"/>
        <v>0</v>
      </c>
      <c r="BA1205" s="11">
        <v>1192</v>
      </c>
      <c r="BB1205" s="54" t="s">
        <v>1936</v>
      </c>
      <c r="BC1205" s="54">
        <v>9</v>
      </c>
      <c r="BD1205" s="54">
        <v>3.5000000000000001E-3</v>
      </c>
      <c r="BE1205" s="38">
        <f t="shared" si="187"/>
        <v>0</v>
      </c>
      <c r="BF1205" s="68">
        <f t="shared" si="193"/>
        <v>0</v>
      </c>
      <c r="BG1205" s="44">
        <f>SUM(BF$14:BF1205)</f>
        <v>9</v>
      </c>
      <c r="BH1205" s="11">
        <f t="shared" si="194"/>
        <v>0</v>
      </c>
      <c r="BI1205" s="11">
        <f t="shared" si="195"/>
        <v>1192</v>
      </c>
      <c r="BT1205" s="74">
        <v>1161</v>
      </c>
      <c r="BU1205" s="74" t="s">
        <v>213</v>
      </c>
      <c r="BV1205" s="69" t="s">
        <v>2389</v>
      </c>
    </row>
    <row r="1206" spans="1:74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AP1206" s="68">
        <f t="shared" si="188"/>
        <v>0</v>
      </c>
      <c r="AQ1206" s="68">
        <v>1193</v>
      </c>
      <c r="AR1206" s="41" t="s">
        <v>958</v>
      </c>
      <c r="AS1206" s="42">
        <v>9</v>
      </c>
      <c r="AT1206" s="43">
        <v>3.5000000000000001E-3</v>
      </c>
      <c r="AU1206" s="38">
        <f t="shared" si="186"/>
        <v>0</v>
      </c>
      <c r="AV1206" s="68">
        <f t="shared" si="189"/>
        <v>0</v>
      </c>
      <c r="AW1206" s="44">
        <f>SUM(AV$14:AV1206)</f>
        <v>0</v>
      </c>
      <c r="AX1206" s="11">
        <f t="shared" si="190"/>
        <v>0</v>
      </c>
      <c r="AY1206" s="11">
        <f t="shared" si="191"/>
        <v>1193</v>
      </c>
      <c r="AZ1206" s="11">
        <f t="shared" si="192"/>
        <v>0</v>
      </c>
      <c r="BA1206" s="11">
        <v>1193</v>
      </c>
      <c r="BB1206" s="54" t="s">
        <v>1937</v>
      </c>
      <c r="BC1206" s="54">
        <v>9</v>
      </c>
      <c r="BD1206" s="54">
        <v>3.5000000000000001E-3</v>
      </c>
      <c r="BE1206" s="38">
        <f t="shared" si="187"/>
        <v>0</v>
      </c>
      <c r="BF1206" s="68">
        <f t="shared" si="193"/>
        <v>0</v>
      </c>
      <c r="BG1206" s="44">
        <f>SUM(BF$14:BF1206)</f>
        <v>9</v>
      </c>
      <c r="BH1206" s="11">
        <f t="shared" si="194"/>
        <v>0</v>
      </c>
      <c r="BI1206" s="11">
        <f t="shared" si="195"/>
        <v>1193</v>
      </c>
      <c r="BT1206" s="74">
        <v>1162</v>
      </c>
      <c r="BU1206" s="74" t="s">
        <v>928</v>
      </c>
      <c r="BV1206" s="69" t="s">
        <v>2389</v>
      </c>
    </row>
    <row r="1207" spans="1:74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AP1207" s="68">
        <f t="shared" si="188"/>
        <v>0</v>
      </c>
      <c r="AQ1207" s="68">
        <v>1194</v>
      </c>
      <c r="AR1207" s="41" t="s">
        <v>959</v>
      </c>
      <c r="AS1207" s="42">
        <v>9</v>
      </c>
      <c r="AT1207" s="43">
        <v>3.5000000000000001E-3</v>
      </c>
      <c r="AU1207" s="38">
        <f t="shared" si="186"/>
        <v>0</v>
      </c>
      <c r="AV1207" s="68">
        <f t="shared" si="189"/>
        <v>0</v>
      </c>
      <c r="AW1207" s="44">
        <f>SUM(AV$14:AV1207)</f>
        <v>0</v>
      </c>
      <c r="AX1207" s="11">
        <f t="shared" si="190"/>
        <v>0</v>
      </c>
      <c r="AY1207" s="11">
        <f t="shared" si="191"/>
        <v>1194</v>
      </c>
      <c r="AZ1207" s="11">
        <f t="shared" si="192"/>
        <v>0</v>
      </c>
      <c r="BA1207" s="11">
        <v>1194</v>
      </c>
      <c r="BB1207" s="54" t="s">
        <v>1938</v>
      </c>
      <c r="BC1207" s="54">
        <v>9</v>
      </c>
      <c r="BD1207" s="54">
        <v>3.5000000000000001E-3</v>
      </c>
      <c r="BE1207" s="38">
        <f t="shared" si="187"/>
        <v>0</v>
      </c>
      <c r="BF1207" s="68">
        <f t="shared" si="193"/>
        <v>0</v>
      </c>
      <c r="BG1207" s="44">
        <f>SUM(BF$14:BF1207)</f>
        <v>9</v>
      </c>
      <c r="BH1207" s="11">
        <f t="shared" si="194"/>
        <v>0</v>
      </c>
      <c r="BI1207" s="11">
        <f t="shared" si="195"/>
        <v>1194</v>
      </c>
      <c r="BT1207" s="74">
        <v>1163</v>
      </c>
      <c r="BU1207" s="74" t="s">
        <v>929</v>
      </c>
      <c r="BV1207" s="69" t="s">
        <v>2389</v>
      </c>
    </row>
    <row r="1208" spans="1:74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AP1208" s="68">
        <f t="shared" si="188"/>
        <v>0</v>
      </c>
      <c r="AQ1208" s="68">
        <v>1195</v>
      </c>
      <c r="AR1208" s="41" t="s">
        <v>216</v>
      </c>
      <c r="AS1208" s="42">
        <v>9</v>
      </c>
      <c r="AT1208" s="43">
        <v>3.5000000000000001E-3</v>
      </c>
      <c r="AU1208" s="38">
        <f t="shared" si="186"/>
        <v>0</v>
      </c>
      <c r="AV1208" s="68">
        <f t="shared" si="189"/>
        <v>0</v>
      </c>
      <c r="AW1208" s="44">
        <f>SUM(AV$14:AV1208)</f>
        <v>0</v>
      </c>
      <c r="AX1208" s="11">
        <f t="shared" si="190"/>
        <v>0</v>
      </c>
      <c r="AY1208" s="11">
        <f t="shared" si="191"/>
        <v>1195</v>
      </c>
      <c r="AZ1208" s="11">
        <f t="shared" si="192"/>
        <v>0</v>
      </c>
      <c r="BA1208" s="11">
        <v>1195</v>
      </c>
      <c r="BB1208" s="54" t="s">
        <v>216</v>
      </c>
      <c r="BC1208" s="54">
        <v>9</v>
      </c>
      <c r="BD1208" s="54">
        <v>3.5000000000000001E-3</v>
      </c>
      <c r="BE1208" s="38">
        <f t="shared" si="187"/>
        <v>0</v>
      </c>
      <c r="BF1208" s="68">
        <f t="shared" si="193"/>
        <v>0</v>
      </c>
      <c r="BG1208" s="44">
        <f>SUM(BF$14:BF1208)</f>
        <v>9</v>
      </c>
      <c r="BH1208" s="11">
        <f t="shared" si="194"/>
        <v>0</v>
      </c>
      <c r="BI1208" s="11">
        <f t="shared" si="195"/>
        <v>1195</v>
      </c>
      <c r="BT1208" s="74">
        <v>1164</v>
      </c>
      <c r="BU1208" s="74" t="s">
        <v>214</v>
      </c>
      <c r="BV1208" s="69" t="s">
        <v>2389</v>
      </c>
    </row>
    <row r="1209" spans="1:74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AP1209" s="68">
        <f t="shared" si="188"/>
        <v>0</v>
      </c>
      <c r="AQ1209" s="68">
        <v>1196</v>
      </c>
      <c r="AR1209" s="41" t="s">
        <v>960</v>
      </c>
      <c r="AS1209" s="42">
        <v>9</v>
      </c>
      <c r="AT1209" s="43">
        <v>3.5000000000000001E-3</v>
      </c>
      <c r="AU1209" s="38">
        <f t="shared" si="186"/>
        <v>0</v>
      </c>
      <c r="AV1209" s="68">
        <f t="shared" si="189"/>
        <v>0</v>
      </c>
      <c r="AW1209" s="44">
        <f>SUM(AV$14:AV1209)</f>
        <v>0</v>
      </c>
      <c r="AX1209" s="11">
        <f t="shared" si="190"/>
        <v>0</v>
      </c>
      <c r="AY1209" s="11">
        <f t="shared" si="191"/>
        <v>1196</v>
      </c>
      <c r="AZ1209" s="11">
        <f t="shared" si="192"/>
        <v>0</v>
      </c>
      <c r="BA1209" s="11">
        <v>1196</v>
      </c>
      <c r="BB1209" s="54" t="s">
        <v>1939</v>
      </c>
      <c r="BC1209" s="54">
        <v>9</v>
      </c>
      <c r="BD1209" s="54">
        <v>3.5000000000000001E-3</v>
      </c>
      <c r="BE1209" s="38">
        <f t="shared" si="187"/>
        <v>0</v>
      </c>
      <c r="BF1209" s="68">
        <f t="shared" si="193"/>
        <v>0</v>
      </c>
      <c r="BG1209" s="44">
        <f>SUM(BF$14:BF1209)</f>
        <v>9</v>
      </c>
      <c r="BH1209" s="11">
        <f t="shared" si="194"/>
        <v>0</v>
      </c>
      <c r="BI1209" s="11">
        <f t="shared" si="195"/>
        <v>1196</v>
      </c>
      <c r="BT1209" s="74">
        <v>1165</v>
      </c>
      <c r="BU1209" s="74" t="s">
        <v>930</v>
      </c>
      <c r="BV1209" s="69" t="s">
        <v>2389</v>
      </c>
    </row>
    <row r="1210" spans="1:74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AP1210" s="68">
        <f t="shared" si="188"/>
        <v>0</v>
      </c>
      <c r="AQ1210" s="68">
        <v>1197</v>
      </c>
      <c r="AR1210" s="41" t="s">
        <v>217</v>
      </c>
      <c r="AS1210" s="42">
        <v>9</v>
      </c>
      <c r="AT1210" s="43">
        <v>3.5000000000000001E-3</v>
      </c>
      <c r="AU1210" s="38">
        <f t="shared" si="186"/>
        <v>0</v>
      </c>
      <c r="AV1210" s="68">
        <f t="shared" si="189"/>
        <v>0</v>
      </c>
      <c r="AW1210" s="44">
        <f>SUM(AV$14:AV1210)</f>
        <v>0</v>
      </c>
      <c r="AX1210" s="11">
        <f t="shared" si="190"/>
        <v>0</v>
      </c>
      <c r="AY1210" s="11">
        <f t="shared" si="191"/>
        <v>1197</v>
      </c>
      <c r="AZ1210" s="11">
        <f t="shared" si="192"/>
        <v>0</v>
      </c>
      <c r="BA1210" s="11">
        <v>1197</v>
      </c>
      <c r="BB1210" s="54" t="s">
        <v>217</v>
      </c>
      <c r="BC1210" s="54">
        <v>9</v>
      </c>
      <c r="BD1210" s="54">
        <v>3.5000000000000001E-3</v>
      </c>
      <c r="BE1210" s="38">
        <f t="shared" si="187"/>
        <v>0</v>
      </c>
      <c r="BF1210" s="68">
        <f t="shared" si="193"/>
        <v>0</v>
      </c>
      <c r="BG1210" s="44">
        <f>SUM(BF$14:BF1210)</f>
        <v>9</v>
      </c>
      <c r="BH1210" s="11">
        <f t="shared" si="194"/>
        <v>0</v>
      </c>
      <c r="BI1210" s="11">
        <f t="shared" si="195"/>
        <v>1197</v>
      </c>
      <c r="BT1210" s="74">
        <v>1166</v>
      </c>
      <c r="BU1210" s="74" t="s">
        <v>931</v>
      </c>
      <c r="BV1210" s="69" t="s">
        <v>2389</v>
      </c>
    </row>
    <row r="1211" spans="1:74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AP1211" s="68">
        <f t="shared" si="188"/>
        <v>0</v>
      </c>
      <c r="AQ1211" s="68">
        <v>1198</v>
      </c>
      <c r="AR1211" s="41" t="s">
        <v>961</v>
      </c>
      <c r="AS1211" s="42">
        <v>9</v>
      </c>
      <c r="AT1211" s="43">
        <v>3.5000000000000001E-3</v>
      </c>
      <c r="AU1211" s="38">
        <f t="shared" si="186"/>
        <v>0</v>
      </c>
      <c r="AV1211" s="68">
        <f t="shared" si="189"/>
        <v>0</v>
      </c>
      <c r="AW1211" s="44">
        <f>SUM(AV$14:AV1211)</f>
        <v>0</v>
      </c>
      <c r="AX1211" s="11">
        <f t="shared" si="190"/>
        <v>0</v>
      </c>
      <c r="AY1211" s="11">
        <f t="shared" si="191"/>
        <v>1198</v>
      </c>
      <c r="AZ1211" s="11">
        <f t="shared" si="192"/>
        <v>0</v>
      </c>
      <c r="BA1211" s="11">
        <v>1198</v>
      </c>
      <c r="BB1211" s="54" t="s">
        <v>1940</v>
      </c>
      <c r="BC1211" s="54">
        <v>9</v>
      </c>
      <c r="BD1211" s="54">
        <v>3.5000000000000001E-3</v>
      </c>
      <c r="BE1211" s="38">
        <f t="shared" si="187"/>
        <v>0</v>
      </c>
      <c r="BF1211" s="68">
        <f t="shared" si="193"/>
        <v>0</v>
      </c>
      <c r="BG1211" s="44">
        <f>SUM(BF$14:BF1211)</f>
        <v>9</v>
      </c>
      <c r="BH1211" s="11">
        <f t="shared" si="194"/>
        <v>0</v>
      </c>
      <c r="BI1211" s="11">
        <f t="shared" si="195"/>
        <v>1198</v>
      </c>
      <c r="BT1211" s="74">
        <v>1167</v>
      </c>
      <c r="BU1211" s="74" t="s">
        <v>932</v>
      </c>
      <c r="BV1211" s="69" t="s">
        <v>2389</v>
      </c>
    </row>
    <row r="1212" spans="1:74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AP1212" s="68">
        <f t="shared" si="188"/>
        <v>0</v>
      </c>
      <c r="AQ1212" s="68">
        <v>1199</v>
      </c>
      <c r="AR1212" s="41" t="s">
        <v>962</v>
      </c>
      <c r="AS1212" s="42">
        <v>9</v>
      </c>
      <c r="AT1212" s="43">
        <v>3.5000000000000001E-3</v>
      </c>
      <c r="AU1212" s="38">
        <f t="shared" si="186"/>
        <v>0</v>
      </c>
      <c r="AV1212" s="68">
        <f t="shared" si="189"/>
        <v>0</v>
      </c>
      <c r="AW1212" s="44">
        <f>SUM(AV$14:AV1212)</f>
        <v>0</v>
      </c>
      <c r="AX1212" s="11">
        <f t="shared" si="190"/>
        <v>0</v>
      </c>
      <c r="AY1212" s="11">
        <f t="shared" si="191"/>
        <v>1199</v>
      </c>
      <c r="AZ1212" s="11">
        <f t="shared" si="192"/>
        <v>0</v>
      </c>
      <c r="BA1212" s="11">
        <v>1199</v>
      </c>
      <c r="BB1212" s="54" t="s">
        <v>1941</v>
      </c>
      <c r="BC1212" s="54">
        <v>9</v>
      </c>
      <c r="BD1212" s="54">
        <v>3.5000000000000001E-3</v>
      </c>
      <c r="BE1212" s="38">
        <f t="shared" si="187"/>
        <v>0</v>
      </c>
      <c r="BF1212" s="68">
        <f t="shared" si="193"/>
        <v>0</v>
      </c>
      <c r="BG1212" s="44">
        <f>SUM(BF$14:BF1212)</f>
        <v>9</v>
      </c>
      <c r="BH1212" s="11">
        <f t="shared" si="194"/>
        <v>0</v>
      </c>
      <c r="BI1212" s="11">
        <f t="shared" si="195"/>
        <v>1199</v>
      </c>
      <c r="BT1212" s="74">
        <v>1168</v>
      </c>
      <c r="BU1212" s="74" t="s">
        <v>934</v>
      </c>
      <c r="BV1212" s="69" t="s">
        <v>2389</v>
      </c>
    </row>
    <row r="1213" spans="1:74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AP1213" s="68">
        <f t="shared" si="188"/>
        <v>0</v>
      </c>
      <c r="AQ1213" s="68">
        <v>1200</v>
      </c>
      <c r="AR1213" s="41" t="s">
        <v>218</v>
      </c>
      <c r="AS1213" s="42">
        <v>9</v>
      </c>
      <c r="AT1213" s="43">
        <v>3.5000000000000001E-3</v>
      </c>
      <c r="AU1213" s="38">
        <f t="shared" si="186"/>
        <v>0</v>
      </c>
      <c r="AV1213" s="68">
        <f t="shared" si="189"/>
        <v>0</v>
      </c>
      <c r="AW1213" s="44">
        <f>SUM(AV$14:AV1213)</f>
        <v>0</v>
      </c>
      <c r="AX1213" s="11">
        <f t="shared" si="190"/>
        <v>0</v>
      </c>
      <c r="AY1213" s="11">
        <f t="shared" si="191"/>
        <v>1200</v>
      </c>
      <c r="AZ1213" s="11">
        <f t="shared" si="192"/>
        <v>0</v>
      </c>
      <c r="BA1213" s="11">
        <v>1200</v>
      </c>
      <c r="BB1213" s="54" t="s">
        <v>218</v>
      </c>
      <c r="BC1213" s="54">
        <v>9</v>
      </c>
      <c r="BD1213" s="54">
        <v>3.5000000000000001E-3</v>
      </c>
      <c r="BE1213" s="38">
        <f t="shared" si="187"/>
        <v>0</v>
      </c>
      <c r="BF1213" s="68">
        <f t="shared" si="193"/>
        <v>0</v>
      </c>
      <c r="BG1213" s="44">
        <f>SUM(BF$14:BF1213)</f>
        <v>9</v>
      </c>
      <c r="BH1213" s="11">
        <f t="shared" si="194"/>
        <v>0</v>
      </c>
      <c r="BI1213" s="11">
        <f t="shared" si="195"/>
        <v>1200</v>
      </c>
      <c r="BT1213" s="74">
        <v>1169</v>
      </c>
      <c r="BU1213" s="74" t="s">
        <v>935</v>
      </c>
      <c r="BV1213" s="69" t="s">
        <v>2389</v>
      </c>
    </row>
    <row r="1214" spans="1:74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AP1214" s="68">
        <f t="shared" si="188"/>
        <v>0</v>
      </c>
      <c r="AQ1214" s="68">
        <v>1201</v>
      </c>
      <c r="AR1214" s="41" t="s">
        <v>219</v>
      </c>
      <c r="AS1214" s="42">
        <v>9</v>
      </c>
      <c r="AT1214" s="43">
        <v>3.5000000000000001E-3</v>
      </c>
      <c r="AU1214" s="38">
        <f t="shared" si="186"/>
        <v>0</v>
      </c>
      <c r="AV1214" s="68">
        <f t="shared" si="189"/>
        <v>0</v>
      </c>
      <c r="AW1214" s="44">
        <f>SUM(AV$14:AV1214)</f>
        <v>0</v>
      </c>
      <c r="AX1214" s="11">
        <f t="shared" si="190"/>
        <v>0</v>
      </c>
      <c r="AY1214" s="11">
        <f t="shared" si="191"/>
        <v>1201</v>
      </c>
      <c r="AZ1214" s="11">
        <f t="shared" si="192"/>
        <v>0</v>
      </c>
      <c r="BA1214" s="11">
        <v>1201</v>
      </c>
      <c r="BB1214" s="54" t="s">
        <v>219</v>
      </c>
      <c r="BC1214" s="54">
        <v>9</v>
      </c>
      <c r="BD1214" s="54">
        <v>3.5000000000000001E-3</v>
      </c>
      <c r="BE1214" s="38">
        <f t="shared" si="187"/>
        <v>0</v>
      </c>
      <c r="BF1214" s="68">
        <f t="shared" si="193"/>
        <v>0</v>
      </c>
      <c r="BG1214" s="44">
        <f>SUM(BF$14:BF1214)</f>
        <v>9</v>
      </c>
      <c r="BH1214" s="11">
        <f t="shared" si="194"/>
        <v>0</v>
      </c>
      <c r="BI1214" s="11">
        <f t="shared" si="195"/>
        <v>1201</v>
      </c>
      <c r="BT1214" s="74">
        <v>1170</v>
      </c>
      <c r="BU1214" s="74" t="s">
        <v>936</v>
      </c>
      <c r="BV1214" s="69" t="s">
        <v>2389</v>
      </c>
    </row>
    <row r="1215" spans="1:74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AP1215" s="68">
        <f t="shared" si="188"/>
        <v>0</v>
      </c>
      <c r="AQ1215" s="68">
        <v>1202</v>
      </c>
      <c r="AR1215" s="41" t="s">
        <v>963</v>
      </c>
      <c r="AS1215" s="42">
        <v>9</v>
      </c>
      <c r="AT1215" s="43">
        <v>3.5000000000000001E-3</v>
      </c>
      <c r="AU1215" s="38">
        <f t="shared" si="186"/>
        <v>0</v>
      </c>
      <c r="AV1215" s="68">
        <f t="shared" si="189"/>
        <v>0</v>
      </c>
      <c r="AW1215" s="44">
        <f>SUM(AV$14:AV1215)</f>
        <v>0</v>
      </c>
      <c r="AX1215" s="11">
        <f t="shared" si="190"/>
        <v>0</v>
      </c>
      <c r="AY1215" s="11">
        <f t="shared" si="191"/>
        <v>1202</v>
      </c>
      <c r="AZ1215" s="11">
        <f t="shared" si="192"/>
        <v>0</v>
      </c>
      <c r="BA1215" s="11">
        <v>1202</v>
      </c>
      <c r="BB1215" s="54" t="s">
        <v>1942</v>
      </c>
      <c r="BC1215" s="54">
        <v>9</v>
      </c>
      <c r="BD1215" s="54">
        <v>3.5000000000000001E-3</v>
      </c>
      <c r="BE1215" s="38">
        <f t="shared" si="187"/>
        <v>0</v>
      </c>
      <c r="BF1215" s="68">
        <f t="shared" si="193"/>
        <v>0</v>
      </c>
      <c r="BG1215" s="44">
        <f>SUM(BF$14:BF1215)</f>
        <v>9</v>
      </c>
      <c r="BH1215" s="11">
        <f t="shared" si="194"/>
        <v>0</v>
      </c>
      <c r="BI1215" s="11">
        <f t="shared" si="195"/>
        <v>1202</v>
      </c>
      <c r="BT1215" s="74">
        <v>1171</v>
      </c>
      <c r="BU1215" s="74" t="s">
        <v>937</v>
      </c>
      <c r="BV1215" s="69" t="s">
        <v>2389</v>
      </c>
    </row>
    <row r="1216" spans="1:74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AP1216" s="68">
        <f t="shared" si="188"/>
        <v>0</v>
      </c>
      <c r="AQ1216" s="68">
        <v>1203</v>
      </c>
      <c r="AR1216" s="41" t="s">
        <v>964</v>
      </c>
      <c r="AS1216" s="42">
        <v>9</v>
      </c>
      <c r="AT1216" s="43">
        <v>3.5000000000000001E-3</v>
      </c>
      <c r="AU1216" s="38">
        <f t="shared" si="186"/>
        <v>0</v>
      </c>
      <c r="AV1216" s="68">
        <f t="shared" si="189"/>
        <v>0</v>
      </c>
      <c r="AW1216" s="44">
        <f>SUM(AV$14:AV1216)</f>
        <v>0</v>
      </c>
      <c r="AX1216" s="11">
        <f t="shared" si="190"/>
        <v>0</v>
      </c>
      <c r="AY1216" s="11">
        <f t="shared" si="191"/>
        <v>1203</v>
      </c>
      <c r="AZ1216" s="11">
        <f t="shared" si="192"/>
        <v>0</v>
      </c>
      <c r="BA1216" s="11">
        <v>1203</v>
      </c>
      <c r="BB1216" s="54" t="s">
        <v>1943</v>
      </c>
      <c r="BC1216" s="54">
        <v>9</v>
      </c>
      <c r="BD1216" s="54">
        <v>3.5000000000000001E-3</v>
      </c>
      <c r="BE1216" s="38">
        <f t="shared" si="187"/>
        <v>0</v>
      </c>
      <c r="BF1216" s="68">
        <f t="shared" si="193"/>
        <v>0</v>
      </c>
      <c r="BG1216" s="44">
        <f>SUM(BF$14:BF1216)</f>
        <v>9</v>
      </c>
      <c r="BH1216" s="11">
        <f t="shared" si="194"/>
        <v>0</v>
      </c>
      <c r="BI1216" s="11">
        <f t="shared" si="195"/>
        <v>1203</v>
      </c>
      <c r="BT1216" s="74">
        <v>1172</v>
      </c>
      <c r="BU1216" s="74" t="s">
        <v>938</v>
      </c>
      <c r="BV1216" s="69" t="s">
        <v>2389</v>
      </c>
    </row>
    <row r="1217" spans="1:74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AP1217" s="68">
        <f t="shared" si="188"/>
        <v>0</v>
      </c>
      <c r="AQ1217" s="68">
        <v>1204</v>
      </c>
      <c r="AR1217" s="41" t="s">
        <v>965</v>
      </c>
      <c r="AS1217" s="42">
        <v>9</v>
      </c>
      <c r="AT1217" s="43">
        <v>3.5000000000000001E-3</v>
      </c>
      <c r="AU1217" s="38">
        <f t="shared" si="186"/>
        <v>0</v>
      </c>
      <c r="AV1217" s="68">
        <f t="shared" si="189"/>
        <v>0</v>
      </c>
      <c r="AW1217" s="44">
        <f>SUM(AV$14:AV1217)</f>
        <v>0</v>
      </c>
      <c r="AX1217" s="11">
        <f t="shared" si="190"/>
        <v>0</v>
      </c>
      <c r="AY1217" s="11">
        <f t="shared" si="191"/>
        <v>1204</v>
      </c>
      <c r="AZ1217" s="11">
        <f t="shared" si="192"/>
        <v>0</v>
      </c>
      <c r="BA1217" s="11">
        <v>1204</v>
      </c>
      <c r="BB1217" s="54" t="s">
        <v>1944</v>
      </c>
      <c r="BC1217" s="54">
        <v>9</v>
      </c>
      <c r="BD1217" s="54">
        <v>3.5000000000000001E-3</v>
      </c>
      <c r="BE1217" s="38">
        <f t="shared" si="187"/>
        <v>0</v>
      </c>
      <c r="BF1217" s="68">
        <f t="shared" si="193"/>
        <v>0</v>
      </c>
      <c r="BG1217" s="44">
        <f>SUM(BF$14:BF1217)</f>
        <v>9</v>
      </c>
      <c r="BH1217" s="11">
        <f t="shared" si="194"/>
        <v>0</v>
      </c>
      <c r="BI1217" s="11">
        <f t="shared" si="195"/>
        <v>1204</v>
      </c>
      <c r="BT1217" s="74">
        <v>1173</v>
      </c>
      <c r="BU1217" s="74" t="s">
        <v>939</v>
      </c>
      <c r="BV1217" s="69" t="s">
        <v>2389</v>
      </c>
    </row>
    <row r="1218" spans="1:74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AP1218" s="68">
        <f t="shared" si="188"/>
        <v>0</v>
      </c>
      <c r="AQ1218" s="68">
        <v>1205</v>
      </c>
      <c r="AR1218" s="41" t="s">
        <v>966</v>
      </c>
      <c r="AS1218" s="42">
        <v>9</v>
      </c>
      <c r="AT1218" s="43">
        <v>3.5000000000000001E-3</v>
      </c>
      <c r="AU1218" s="38">
        <f t="shared" si="186"/>
        <v>0</v>
      </c>
      <c r="AV1218" s="68">
        <f t="shared" si="189"/>
        <v>0</v>
      </c>
      <c r="AW1218" s="44">
        <f>SUM(AV$14:AV1218)</f>
        <v>0</v>
      </c>
      <c r="AX1218" s="11">
        <f t="shared" si="190"/>
        <v>0</v>
      </c>
      <c r="AY1218" s="11">
        <f t="shared" si="191"/>
        <v>1205</v>
      </c>
      <c r="AZ1218" s="11">
        <f t="shared" si="192"/>
        <v>0</v>
      </c>
      <c r="BA1218" s="11">
        <v>1205</v>
      </c>
      <c r="BB1218" s="54" t="s">
        <v>1945</v>
      </c>
      <c r="BC1218" s="54">
        <v>9</v>
      </c>
      <c r="BD1218" s="54">
        <v>3.5000000000000001E-3</v>
      </c>
      <c r="BE1218" s="38">
        <f t="shared" si="187"/>
        <v>0</v>
      </c>
      <c r="BF1218" s="68">
        <f t="shared" si="193"/>
        <v>0</v>
      </c>
      <c r="BG1218" s="44">
        <f>SUM(BF$14:BF1218)</f>
        <v>9</v>
      </c>
      <c r="BH1218" s="11">
        <f t="shared" si="194"/>
        <v>0</v>
      </c>
      <c r="BI1218" s="11">
        <f t="shared" si="195"/>
        <v>1205</v>
      </c>
      <c r="BT1218" s="74">
        <v>1174</v>
      </c>
      <c r="BU1218" s="74" t="s">
        <v>215</v>
      </c>
      <c r="BV1218" s="69" t="s">
        <v>2389</v>
      </c>
    </row>
    <row r="1219" spans="1:74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AP1219" s="68">
        <f t="shared" si="188"/>
        <v>0</v>
      </c>
      <c r="AQ1219" s="68">
        <v>1206</v>
      </c>
      <c r="AR1219" s="41" t="s">
        <v>967</v>
      </c>
      <c r="AS1219" s="42">
        <v>9</v>
      </c>
      <c r="AT1219" s="43">
        <v>3.5000000000000001E-3</v>
      </c>
      <c r="AU1219" s="38">
        <f t="shared" si="186"/>
        <v>0</v>
      </c>
      <c r="AV1219" s="68">
        <f t="shared" si="189"/>
        <v>0</v>
      </c>
      <c r="AW1219" s="44">
        <f>SUM(AV$14:AV1219)</f>
        <v>0</v>
      </c>
      <c r="AX1219" s="11">
        <f t="shared" si="190"/>
        <v>0</v>
      </c>
      <c r="AY1219" s="11">
        <f t="shared" si="191"/>
        <v>1206</v>
      </c>
      <c r="AZ1219" s="11">
        <f t="shared" si="192"/>
        <v>0</v>
      </c>
      <c r="BA1219" s="11">
        <v>1206</v>
      </c>
      <c r="BB1219" s="54" t="s">
        <v>1946</v>
      </c>
      <c r="BC1219" s="54">
        <v>9</v>
      </c>
      <c r="BD1219" s="54">
        <v>3.5000000000000001E-3</v>
      </c>
      <c r="BE1219" s="38">
        <f t="shared" si="187"/>
        <v>0</v>
      </c>
      <c r="BF1219" s="68">
        <f t="shared" si="193"/>
        <v>0</v>
      </c>
      <c r="BG1219" s="44">
        <f>SUM(BF$14:BF1219)</f>
        <v>9</v>
      </c>
      <c r="BH1219" s="11">
        <f t="shared" si="194"/>
        <v>0</v>
      </c>
      <c r="BI1219" s="11">
        <f t="shared" si="195"/>
        <v>1206</v>
      </c>
      <c r="BT1219" s="74">
        <v>1175</v>
      </c>
      <c r="BU1219" s="74" t="s">
        <v>940</v>
      </c>
      <c r="BV1219" s="69" t="s">
        <v>2389</v>
      </c>
    </row>
    <row r="1220" spans="1:74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AP1220" s="68">
        <f t="shared" si="188"/>
        <v>0</v>
      </c>
      <c r="AQ1220" s="68">
        <v>1207</v>
      </c>
      <c r="AR1220" s="41" t="s">
        <v>968</v>
      </c>
      <c r="AS1220" s="42">
        <v>9</v>
      </c>
      <c r="AT1220" s="43">
        <v>3.5000000000000001E-3</v>
      </c>
      <c r="AU1220" s="38">
        <f t="shared" si="186"/>
        <v>0</v>
      </c>
      <c r="AV1220" s="68">
        <f t="shared" si="189"/>
        <v>0</v>
      </c>
      <c r="AW1220" s="44">
        <f>SUM(AV$14:AV1220)</f>
        <v>0</v>
      </c>
      <c r="AX1220" s="11">
        <f t="shared" si="190"/>
        <v>0</v>
      </c>
      <c r="AY1220" s="11">
        <f t="shared" si="191"/>
        <v>1207</v>
      </c>
      <c r="AZ1220" s="11">
        <f t="shared" si="192"/>
        <v>0</v>
      </c>
      <c r="BA1220" s="11">
        <v>1207</v>
      </c>
      <c r="BB1220" s="54" t="s">
        <v>1947</v>
      </c>
      <c r="BC1220" s="54">
        <v>9</v>
      </c>
      <c r="BD1220" s="54">
        <v>3.5000000000000001E-3</v>
      </c>
      <c r="BE1220" s="38">
        <f t="shared" si="187"/>
        <v>0</v>
      </c>
      <c r="BF1220" s="68">
        <f t="shared" si="193"/>
        <v>0</v>
      </c>
      <c r="BG1220" s="44">
        <f>SUM(BF$14:BF1220)</f>
        <v>9</v>
      </c>
      <c r="BH1220" s="11">
        <f t="shared" si="194"/>
        <v>0</v>
      </c>
      <c r="BI1220" s="11">
        <f t="shared" si="195"/>
        <v>1207</v>
      </c>
      <c r="BT1220" s="74">
        <v>1176</v>
      </c>
      <c r="BU1220" s="74" t="s">
        <v>941</v>
      </c>
      <c r="BV1220" s="69" t="s">
        <v>2389</v>
      </c>
    </row>
    <row r="1221" spans="1:74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AP1221" s="68">
        <f t="shared" si="188"/>
        <v>0</v>
      </c>
      <c r="AQ1221" s="68">
        <v>1208</v>
      </c>
      <c r="AR1221" s="41" t="s">
        <v>220</v>
      </c>
      <c r="AS1221" s="42">
        <v>9</v>
      </c>
      <c r="AT1221" s="43">
        <v>3.5000000000000001E-3</v>
      </c>
      <c r="AU1221" s="38">
        <f t="shared" si="186"/>
        <v>0</v>
      </c>
      <c r="AV1221" s="68">
        <f t="shared" si="189"/>
        <v>0</v>
      </c>
      <c r="AW1221" s="44">
        <f>SUM(AV$14:AV1221)</f>
        <v>0</v>
      </c>
      <c r="AX1221" s="11">
        <f t="shared" si="190"/>
        <v>0</v>
      </c>
      <c r="AY1221" s="11">
        <f t="shared" si="191"/>
        <v>1208</v>
      </c>
      <c r="AZ1221" s="11">
        <f t="shared" si="192"/>
        <v>0</v>
      </c>
      <c r="BA1221" s="11">
        <v>1208</v>
      </c>
      <c r="BB1221" s="54" t="s">
        <v>220</v>
      </c>
      <c r="BC1221" s="54">
        <v>9</v>
      </c>
      <c r="BD1221" s="54">
        <v>3.5000000000000001E-3</v>
      </c>
      <c r="BE1221" s="38">
        <f t="shared" si="187"/>
        <v>0</v>
      </c>
      <c r="BF1221" s="68">
        <f t="shared" si="193"/>
        <v>0</v>
      </c>
      <c r="BG1221" s="44">
        <f>SUM(BF$14:BF1221)</f>
        <v>9</v>
      </c>
      <c r="BH1221" s="11">
        <f t="shared" si="194"/>
        <v>0</v>
      </c>
      <c r="BI1221" s="11">
        <f t="shared" si="195"/>
        <v>1208</v>
      </c>
      <c r="BT1221" s="74">
        <v>1177</v>
      </c>
      <c r="BU1221" s="74" t="s">
        <v>942</v>
      </c>
      <c r="BV1221" s="69" t="s">
        <v>2389</v>
      </c>
    </row>
    <row r="1222" spans="1:74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AP1222" s="68">
        <f t="shared" si="188"/>
        <v>0</v>
      </c>
      <c r="AQ1222" s="68">
        <v>1209</v>
      </c>
      <c r="AR1222" s="41" t="s">
        <v>969</v>
      </c>
      <c r="AS1222" s="42">
        <v>9</v>
      </c>
      <c r="AT1222" s="43">
        <v>3.5000000000000001E-3</v>
      </c>
      <c r="AU1222" s="38">
        <f t="shared" si="186"/>
        <v>0</v>
      </c>
      <c r="AV1222" s="68">
        <f t="shared" si="189"/>
        <v>0</v>
      </c>
      <c r="AW1222" s="44">
        <f>SUM(AV$14:AV1222)</f>
        <v>0</v>
      </c>
      <c r="AX1222" s="11">
        <f t="shared" si="190"/>
        <v>0</v>
      </c>
      <c r="AY1222" s="11">
        <f t="shared" si="191"/>
        <v>1209</v>
      </c>
      <c r="AZ1222" s="11">
        <f t="shared" si="192"/>
        <v>0</v>
      </c>
      <c r="BA1222" s="11">
        <v>1209</v>
      </c>
      <c r="BB1222" s="54" t="s">
        <v>1948</v>
      </c>
      <c r="BC1222" s="54">
        <v>9</v>
      </c>
      <c r="BD1222" s="54">
        <v>3.5000000000000001E-3</v>
      </c>
      <c r="BE1222" s="38">
        <f t="shared" si="187"/>
        <v>0</v>
      </c>
      <c r="BF1222" s="68">
        <f t="shared" si="193"/>
        <v>0</v>
      </c>
      <c r="BG1222" s="44">
        <f>SUM(BF$14:BF1222)</f>
        <v>9</v>
      </c>
      <c r="BH1222" s="11">
        <f t="shared" si="194"/>
        <v>0</v>
      </c>
      <c r="BI1222" s="11">
        <f t="shared" si="195"/>
        <v>1209</v>
      </c>
      <c r="BT1222" s="74">
        <v>1178</v>
      </c>
      <c r="BU1222" s="74" t="s">
        <v>943</v>
      </c>
      <c r="BV1222" s="69" t="s">
        <v>2389</v>
      </c>
    </row>
    <row r="1223" spans="1:74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AP1223" s="68">
        <f t="shared" si="188"/>
        <v>0</v>
      </c>
      <c r="AQ1223" s="68">
        <v>1210</v>
      </c>
      <c r="AR1223" s="41" t="s">
        <v>970</v>
      </c>
      <c r="AS1223" s="42">
        <v>9</v>
      </c>
      <c r="AT1223" s="43">
        <v>3.5000000000000001E-3</v>
      </c>
      <c r="AU1223" s="38">
        <f t="shared" si="186"/>
        <v>0</v>
      </c>
      <c r="AV1223" s="68">
        <f t="shared" si="189"/>
        <v>0</v>
      </c>
      <c r="AW1223" s="44">
        <f>SUM(AV$14:AV1223)</f>
        <v>0</v>
      </c>
      <c r="AX1223" s="11">
        <f t="shared" si="190"/>
        <v>0</v>
      </c>
      <c r="AY1223" s="11">
        <f t="shared" si="191"/>
        <v>1210</v>
      </c>
      <c r="AZ1223" s="11">
        <f t="shared" si="192"/>
        <v>0</v>
      </c>
      <c r="BA1223" s="11">
        <v>1210</v>
      </c>
      <c r="BB1223" s="54" t="s">
        <v>1949</v>
      </c>
      <c r="BC1223" s="54">
        <v>9</v>
      </c>
      <c r="BD1223" s="54">
        <v>3.5000000000000001E-3</v>
      </c>
      <c r="BE1223" s="38">
        <f t="shared" si="187"/>
        <v>0</v>
      </c>
      <c r="BF1223" s="68">
        <f t="shared" si="193"/>
        <v>0</v>
      </c>
      <c r="BG1223" s="44">
        <f>SUM(BF$14:BF1223)</f>
        <v>9</v>
      </c>
      <c r="BH1223" s="11">
        <f t="shared" si="194"/>
        <v>0</v>
      </c>
      <c r="BI1223" s="11">
        <f t="shared" si="195"/>
        <v>1210</v>
      </c>
      <c r="BT1223" s="74">
        <v>1179</v>
      </c>
      <c r="BU1223" s="74" t="s">
        <v>944</v>
      </c>
      <c r="BV1223" s="69" t="s">
        <v>2389</v>
      </c>
    </row>
    <row r="1224" spans="1:74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AP1224" s="68">
        <f t="shared" si="188"/>
        <v>0</v>
      </c>
      <c r="AQ1224" s="68">
        <v>1211</v>
      </c>
      <c r="AR1224" s="41" t="s">
        <v>971</v>
      </c>
      <c r="AS1224" s="42">
        <v>9</v>
      </c>
      <c r="AT1224" s="43">
        <v>3.5000000000000001E-3</v>
      </c>
      <c r="AU1224" s="38">
        <f t="shared" si="186"/>
        <v>0</v>
      </c>
      <c r="AV1224" s="68">
        <f t="shared" si="189"/>
        <v>0</v>
      </c>
      <c r="AW1224" s="44">
        <f>SUM(AV$14:AV1224)</f>
        <v>0</v>
      </c>
      <c r="AX1224" s="11">
        <f t="shared" si="190"/>
        <v>0</v>
      </c>
      <c r="AY1224" s="11">
        <f t="shared" si="191"/>
        <v>1211</v>
      </c>
      <c r="AZ1224" s="11">
        <f t="shared" si="192"/>
        <v>0</v>
      </c>
      <c r="BA1224" s="11">
        <v>1211</v>
      </c>
      <c r="BB1224" s="54" t="s">
        <v>1950</v>
      </c>
      <c r="BC1224" s="54">
        <v>9</v>
      </c>
      <c r="BD1224" s="54">
        <v>3.5000000000000001E-3</v>
      </c>
      <c r="BE1224" s="38">
        <f t="shared" si="187"/>
        <v>0</v>
      </c>
      <c r="BF1224" s="68">
        <f t="shared" si="193"/>
        <v>0</v>
      </c>
      <c r="BG1224" s="44">
        <f>SUM(BF$14:BF1224)</f>
        <v>9</v>
      </c>
      <c r="BH1224" s="11">
        <f t="shared" si="194"/>
        <v>0</v>
      </c>
      <c r="BI1224" s="11">
        <f t="shared" si="195"/>
        <v>1211</v>
      </c>
      <c r="BT1224" s="74">
        <v>1180</v>
      </c>
      <c r="BU1224" s="74" t="s">
        <v>945</v>
      </c>
      <c r="BV1224" s="69" t="s">
        <v>2389</v>
      </c>
    </row>
    <row r="1225" spans="1:74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AP1225" s="68">
        <f t="shared" si="188"/>
        <v>0</v>
      </c>
      <c r="AQ1225" s="68">
        <v>1212</v>
      </c>
      <c r="AR1225" s="41" t="s">
        <v>972</v>
      </c>
      <c r="AS1225" s="42">
        <v>9</v>
      </c>
      <c r="AT1225" s="43">
        <v>3.5000000000000001E-3</v>
      </c>
      <c r="AU1225" s="38">
        <f t="shared" si="186"/>
        <v>0</v>
      </c>
      <c r="AV1225" s="68">
        <f t="shared" si="189"/>
        <v>0</v>
      </c>
      <c r="AW1225" s="44">
        <f>SUM(AV$14:AV1225)</f>
        <v>0</v>
      </c>
      <c r="AX1225" s="11">
        <f t="shared" si="190"/>
        <v>0</v>
      </c>
      <c r="AY1225" s="11">
        <f t="shared" si="191"/>
        <v>1212</v>
      </c>
      <c r="AZ1225" s="11">
        <f t="shared" si="192"/>
        <v>0</v>
      </c>
      <c r="BA1225" s="11">
        <v>1212</v>
      </c>
      <c r="BB1225" s="54" t="s">
        <v>1951</v>
      </c>
      <c r="BC1225" s="54">
        <v>9</v>
      </c>
      <c r="BD1225" s="54">
        <v>3.5000000000000001E-3</v>
      </c>
      <c r="BE1225" s="38">
        <f t="shared" si="187"/>
        <v>0</v>
      </c>
      <c r="BF1225" s="68">
        <f t="shared" si="193"/>
        <v>0</v>
      </c>
      <c r="BG1225" s="44">
        <f>SUM(BF$14:BF1225)</f>
        <v>9</v>
      </c>
      <c r="BH1225" s="11">
        <f t="shared" si="194"/>
        <v>0</v>
      </c>
      <c r="BI1225" s="11">
        <f t="shared" si="195"/>
        <v>1212</v>
      </c>
      <c r="BT1225" s="74">
        <v>1181</v>
      </c>
      <c r="BU1225" s="74" t="s">
        <v>946</v>
      </c>
      <c r="BV1225" s="69" t="s">
        <v>2389</v>
      </c>
    </row>
    <row r="1226" spans="1:74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AP1226" s="68">
        <f t="shared" si="188"/>
        <v>0</v>
      </c>
      <c r="AQ1226" s="68">
        <v>1213</v>
      </c>
      <c r="AR1226" s="41" t="s">
        <v>973</v>
      </c>
      <c r="AS1226" s="42">
        <v>9</v>
      </c>
      <c r="AT1226" s="43">
        <v>3.5000000000000001E-3</v>
      </c>
      <c r="AU1226" s="38">
        <f t="shared" si="186"/>
        <v>0</v>
      </c>
      <c r="AV1226" s="68">
        <f t="shared" si="189"/>
        <v>0</v>
      </c>
      <c r="AW1226" s="44">
        <f>SUM(AV$14:AV1226)</f>
        <v>0</v>
      </c>
      <c r="AX1226" s="11">
        <f t="shared" si="190"/>
        <v>0</v>
      </c>
      <c r="AY1226" s="11">
        <f t="shared" si="191"/>
        <v>1213</v>
      </c>
      <c r="AZ1226" s="11">
        <f t="shared" si="192"/>
        <v>0</v>
      </c>
      <c r="BA1226" s="11">
        <v>1213</v>
      </c>
      <c r="BB1226" s="54" t="s">
        <v>1952</v>
      </c>
      <c r="BC1226" s="54">
        <v>9</v>
      </c>
      <c r="BD1226" s="54">
        <v>3.5000000000000001E-3</v>
      </c>
      <c r="BE1226" s="38">
        <f t="shared" si="187"/>
        <v>0</v>
      </c>
      <c r="BF1226" s="68">
        <f t="shared" si="193"/>
        <v>0</v>
      </c>
      <c r="BG1226" s="44">
        <f>SUM(BF$14:BF1226)</f>
        <v>9</v>
      </c>
      <c r="BH1226" s="11">
        <f t="shared" si="194"/>
        <v>0</v>
      </c>
      <c r="BI1226" s="11">
        <f t="shared" si="195"/>
        <v>1213</v>
      </c>
      <c r="BT1226" s="74">
        <v>1182</v>
      </c>
      <c r="BU1226" s="74" t="s">
        <v>947</v>
      </c>
      <c r="BV1226" s="69" t="s">
        <v>2389</v>
      </c>
    </row>
    <row r="1227" spans="1:74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AP1227" s="68">
        <f t="shared" si="188"/>
        <v>0</v>
      </c>
      <c r="AQ1227" s="68">
        <v>1214</v>
      </c>
      <c r="AR1227" s="41" t="s">
        <v>221</v>
      </c>
      <c r="AS1227" s="42">
        <v>9</v>
      </c>
      <c r="AT1227" s="43">
        <v>3.5000000000000001E-3</v>
      </c>
      <c r="AU1227" s="38">
        <f t="shared" si="186"/>
        <v>0</v>
      </c>
      <c r="AV1227" s="68">
        <f t="shared" si="189"/>
        <v>0</v>
      </c>
      <c r="AW1227" s="44">
        <f>SUM(AV$14:AV1227)</f>
        <v>0</v>
      </c>
      <c r="AX1227" s="11">
        <f t="shared" si="190"/>
        <v>0</v>
      </c>
      <c r="AY1227" s="11">
        <f t="shared" si="191"/>
        <v>1214</v>
      </c>
      <c r="AZ1227" s="11">
        <f t="shared" si="192"/>
        <v>0</v>
      </c>
      <c r="BA1227" s="11">
        <v>1214</v>
      </c>
      <c r="BB1227" s="54" t="s">
        <v>221</v>
      </c>
      <c r="BC1227" s="54">
        <v>9</v>
      </c>
      <c r="BD1227" s="54">
        <v>3.5000000000000001E-3</v>
      </c>
      <c r="BE1227" s="38">
        <f t="shared" si="187"/>
        <v>0</v>
      </c>
      <c r="BF1227" s="68">
        <f t="shared" si="193"/>
        <v>0</v>
      </c>
      <c r="BG1227" s="44">
        <f>SUM(BF$14:BF1227)</f>
        <v>9</v>
      </c>
      <c r="BH1227" s="11">
        <f t="shared" si="194"/>
        <v>0</v>
      </c>
      <c r="BI1227" s="11">
        <f t="shared" si="195"/>
        <v>1214</v>
      </c>
      <c r="BT1227" s="74">
        <v>1183</v>
      </c>
      <c r="BU1227" s="74" t="s">
        <v>948</v>
      </c>
      <c r="BV1227" s="69" t="s">
        <v>2389</v>
      </c>
    </row>
    <row r="1228" spans="1:74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AP1228" s="68">
        <f t="shared" si="188"/>
        <v>0</v>
      </c>
      <c r="AQ1228" s="68">
        <v>1215</v>
      </c>
      <c r="AR1228" s="41" t="s">
        <v>974</v>
      </c>
      <c r="AS1228" s="42">
        <v>9</v>
      </c>
      <c r="AT1228" s="43">
        <v>3.5000000000000001E-3</v>
      </c>
      <c r="AU1228" s="38">
        <f t="shared" si="186"/>
        <v>0</v>
      </c>
      <c r="AV1228" s="68">
        <f t="shared" si="189"/>
        <v>0</v>
      </c>
      <c r="AW1228" s="44">
        <f>SUM(AV$14:AV1228)</f>
        <v>0</v>
      </c>
      <c r="AX1228" s="11">
        <f t="shared" si="190"/>
        <v>0</v>
      </c>
      <c r="AY1228" s="11">
        <f t="shared" si="191"/>
        <v>1215</v>
      </c>
      <c r="AZ1228" s="11">
        <f t="shared" si="192"/>
        <v>0</v>
      </c>
      <c r="BA1228" s="11">
        <v>1215</v>
      </c>
      <c r="BB1228" s="54" t="s">
        <v>1953</v>
      </c>
      <c r="BC1228" s="54">
        <v>9</v>
      </c>
      <c r="BD1228" s="54">
        <v>3.5000000000000001E-3</v>
      </c>
      <c r="BE1228" s="38">
        <f t="shared" si="187"/>
        <v>0</v>
      </c>
      <c r="BF1228" s="68">
        <f t="shared" si="193"/>
        <v>0</v>
      </c>
      <c r="BG1228" s="44">
        <f>SUM(BF$14:BF1228)</f>
        <v>9</v>
      </c>
      <c r="BH1228" s="11">
        <f t="shared" si="194"/>
        <v>0</v>
      </c>
      <c r="BI1228" s="11">
        <f t="shared" si="195"/>
        <v>1215</v>
      </c>
      <c r="BT1228" s="74">
        <v>1184</v>
      </c>
      <c r="BU1228" s="74" t="s">
        <v>949</v>
      </c>
      <c r="BV1228" s="69" t="s">
        <v>2389</v>
      </c>
    </row>
    <row r="1229" spans="1:74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AP1229" s="68">
        <f t="shared" si="188"/>
        <v>0</v>
      </c>
      <c r="AQ1229" s="68">
        <v>1216</v>
      </c>
      <c r="AR1229" s="41" t="s">
        <v>975</v>
      </c>
      <c r="AS1229" s="42">
        <v>9</v>
      </c>
      <c r="AT1229" s="43">
        <v>3.5000000000000001E-3</v>
      </c>
      <c r="AU1229" s="38">
        <f t="shared" si="186"/>
        <v>0</v>
      </c>
      <c r="AV1229" s="68">
        <f t="shared" si="189"/>
        <v>0</v>
      </c>
      <c r="AW1229" s="44">
        <f>SUM(AV$14:AV1229)</f>
        <v>0</v>
      </c>
      <c r="AX1229" s="11">
        <f t="shared" si="190"/>
        <v>0</v>
      </c>
      <c r="AY1229" s="11">
        <f t="shared" si="191"/>
        <v>1216</v>
      </c>
      <c r="AZ1229" s="11">
        <f t="shared" si="192"/>
        <v>0</v>
      </c>
      <c r="BA1229" s="11">
        <v>1216</v>
      </c>
      <c r="BB1229" s="54" t="s">
        <v>1954</v>
      </c>
      <c r="BC1229" s="54">
        <v>9</v>
      </c>
      <c r="BD1229" s="54">
        <v>3.5000000000000001E-3</v>
      </c>
      <c r="BE1229" s="38">
        <f t="shared" si="187"/>
        <v>0</v>
      </c>
      <c r="BF1229" s="68">
        <f t="shared" si="193"/>
        <v>0</v>
      </c>
      <c r="BG1229" s="44">
        <f>SUM(BF$14:BF1229)</f>
        <v>9</v>
      </c>
      <c r="BH1229" s="11">
        <f t="shared" si="194"/>
        <v>0</v>
      </c>
      <c r="BI1229" s="11">
        <f t="shared" si="195"/>
        <v>1216</v>
      </c>
      <c r="BT1229" s="74">
        <v>1185</v>
      </c>
      <c r="BU1229" s="74" t="s">
        <v>950</v>
      </c>
      <c r="BV1229" s="69" t="s">
        <v>2389</v>
      </c>
    </row>
    <row r="1230" spans="1:74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AP1230" s="68">
        <f t="shared" si="188"/>
        <v>0</v>
      </c>
      <c r="AQ1230" s="68">
        <v>1217</v>
      </c>
      <c r="AR1230" s="41" t="s">
        <v>976</v>
      </c>
      <c r="AS1230" s="42">
        <v>9</v>
      </c>
      <c r="AT1230" s="43">
        <v>3.5000000000000001E-3</v>
      </c>
      <c r="AU1230" s="38">
        <f t="shared" ref="AU1230:AU1244" si="196">IFERROR(FIND(F$3,AR1230,1),0)</f>
        <v>0</v>
      </c>
      <c r="AV1230" s="68">
        <f t="shared" si="189"/>
        <v>0</v>
      </c>
      <c r="AW1230" s="44">
        <f>SUM(AV$14:AV1230)</f>
        <v>0</v>
      </c>
      <c r="AX1230" s="11">
        <f t="shared" si="190"/>
        <v>0</v>
      </c>
      <c r="AY1230" s="11">
        <f t="shared" si="191"/>
        <v>1217</v>
      </c>
      <c r="AZ1230" s="11">
        <f t="shared" si="192"/>
        <v>0</v>
      </c>
      <c r="BA1230" s="11">
        <v>1217</v>
      </c>
      <c r="BB1230" s="54" t="s">
        <v>1955</v>
      </c>
      <c r="BC1230" s="54">
        <v>9</v>
      </c>
      <c r="BD1230" s="54">
        <v>3.5000000000000001E-3</v>
      </c>
      <c r="BE1230" s="38">
        <f t="shared" ref="BE1230:BE1244" si="197">IFERROR(FIND(F$3,BB1230,1),0)</f>
        <v>0</v>
      </c>
      <c r="BF1230" s="68">
        <f t="shared" si="193"/>
        <v>0</v>
      </c>
      <c r="BG1230" s="44">
        <f>SUM(BF$14:BF1230)</f>
        <v>9</v>
      </c>
      <c r="BH1230" s="11">
        <f t="shared" si="194"/>
        <v>0</v>
      </c>
      <c r="BI1230" s="11">
        <f t="shared" si="195"/>
        <v>1217</v>
      </c>
      <c r="BT1230" s="74">
        <v>1186</v>
      </c>
      <c r="BU1230" s="74" t="s">
        <v>951</v>
      </c>
      <c r="BV1230" s="69" t="s">
        <v>2389</v>
      </c>
    </row>
    <row r="1231" spans="1:74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AP1231" s="68">
        <f t="shared" ref="AP1231:AP1243" si="198">AX1231</f>
        <v>0</v>
      </c>
      <c r="AQ1231" s="68">
        <v>1218</v>
      </c>
      <c r="AR1231" s="41" t="s">
        <v>977</v>
      </c>
      <c r="AS1231" s="42">
        <v>9</v>
      </c>
      <c r="AT1231" s="43">
        <v>3.5000000000000001E-3</v>
      </c>
      <c r="AU1231" s="38">
        <f t="shared" si="196"/>
        <v>0</v>
      </c>
      <c r="AV1231" s="68">
        <f t="shared" ref="AV1231:AV1244" si="199">IF(AU1231=0,0,1)</f>
        <v>0</v>
      </c>
      <c r="AW1231" s="44">
        <f>SUM(AV$14:AV1231)</f>
        <v>0</v>
      </c>
      <c r="AX1231" s="11">
        <f t="shared" ref="AX1231:AX1241" si="200">IF(AV1231=1,AW1231,0)</f>
        <v>0</v>
      </c>
      <c r="AY1231" s="11">
        <f t="shared" ref="AY1231:AY1244" si="201">AQ1231</f>
        <v>1218</v>
      </c>
      <c r="AZ1231" s="11">
        <f t="shared" ref="AZ1231:AZ1244" si="202">BH1231</f>
        <v>0</v>
      </c>
      <c r="BA1231" s="11">
        <v>1218</v>
      </c>
      <c r="BB1231" s="54" t="s">
        <v>1956</v>
      </c>
      <c r="BC1231" s="54">
        <v>9</v>
      </c>
      <c r="BD1231" s="54">
        <v>3.5000000000000001E-3</v>
      </c>
      <c r="BE1231" s="38">
        <f t="shared" si="197"/>
        <v>0</v>
      </c>
      <c r="BF1231" s="68">
        <f t="shared" si="193"/>
        <v>0</v>
      </c>
      <c r="BG1231" s="44">
        <f>SUM(BF$14:BF1231)</f>
        <v>9</v>
      </c>
      <c r="BH1231" s="11">
        <f t="shared" si="194"/>
        <v>0</v>
      </c>
      <c r="BI1231" s="11">
        <f t="shared" si="195"/>
        <v>1218</v>
      </c>
      <c r="BT1231" s="74">
        <v>1187</v>
      </c>
      <c r="BU1231" s="74" t="s">
        <v>952</v>
      </c>
      <c r="BV1231" s="69" t="s">
        <v>2389</v>
      </c>
    </row>
    <row r="1232" spans="1:74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AP1232" s="68">
        <f t="shared" si="198"/>
        <v>0</v>
      </c>
      <c r="AQ1232" s="68">
        <v>1219</v>
      </c>
      <c r="AR1232" s="41" t="s">
        <v>978</v>
      </c>
      <c r="AS1232" s="42">
        <v>9</v>
      </c>
      <c r="AT1232" s="43">
        <v>3.5000000000000001E-3</v>
      </c>
      <c r="AU1232" s="38">
        <f t="shared" si="196"/>
        <v>0</v>
      </c>
      <c r="AV1232" s="68">
        <f t="shared" si="199"/>
        <v>0</v>
      </c>
      <c r="AW1232" s="44">
        <f>SUM(AV$14:AV1232)</f>
        <v>0</v>
      </c>
      <c r="AX1232" s="11">
        <f t="shared" si="200"/>
        <v>0</v>
      </c>
      <c r="AY1232" s="11">
        <f t="shared" si="201"/>
        <v>1219</v>
      </c>
      <c r="AZ1232" s="11">
        <f t="shared" si="202"/>
        <v>0</v>
      </c>
      <c r="BA1232" s="11">
        <v>1219</v>
      </c>
      <c r="BB1232" s="54" t="s">
        <v>1957</v>
      </c>
      <c r="BC1232" s="54">
        <v>9</v>
      </c>
      <c r="BD1232" s="54">
        <v>3.5000000000000001E-3</v>
      </c>
      <c r="BE1232" s="38">
        <f t="shared" si="197"/>
        <v>0</v>
      </c>
      <c r="BF1232" s="68">
        <f t="shared" ref="BF1232:BF1244" si="203">IF(BE1232=0,0,1)</f>
        <v>0</v>
      </c>
      <c r="BG1232" s="44">
        <f>SUM(BF$14:BF1232)</f>
        <v>9</v>
      </c>
      <c r="BH1232" s="11">
        <f t="shared" ref="BH1232:BH1244" si="204">IF(BF1232=1,BG1232,0)</f>
        <v>0</v>
      </c>
      <c r="BI1232" s="11">
        <f t="shared" ref="BI1232:BI1244" si="205">BA1232</f>
        <v>1219</v>
      </c>
      <c r="BT1232" s="74">
        <v>1188</v>
      </c>
      <c r="BU1232" s="74" t="s">
        <v>953</v>
      </c>
      <c r="BV1232" s="69" t="s">
        <v>2389</v>
      </c>
    </row>
    <row r="1233" spans="1:74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AP1233" s="68">
        <f t="shared" si="198"/>
        <v>0</v>
      </c>
      <c r="AQ1233" s="68">
        <v>1220</v>
      </c>
      <c r="AR1233" s="41" t="s">
        <v>979</v>
      </c>
      <c r="AS1233" s="42">
        <v>9</v>
      </c>
      <c r="AT1233" s="43">
        <v>3.5000000000000001E-3</v>
      </c>
      <c r="AU1233" s="38">
        <f t="shared" si="196"/>
        <v>0</v>
      </c>
      <c r="AV1233" s="68">
        <f t="shared" si="199"/>
        <v>0</v>
      </c>
      <c r="AW1233" s="44">
        <f>SUM(AV$14:AV1233)</f>
        <v>0</v>
      </c>
      <c r="AX1233" s="11">
        <f t="shared" si="200"/>
        <v>0</v>
      </c>
      <c r="AY1233" s="11">
        <f t="shared" si="201"/>
        <v>1220</v>
      </c>
      <c r="AZ1233" s="11">
        <f t="shared" si="202"/>
        <v>0</v>
      </c>
      <c r="BA1233" s="11">
        <v>1220</v>
      </c>
      <c r="BB1233" s="54" t="s">
        <v>1958</v>
      </c>
      <c r="BC1233" s="54">
        <v>9</v>
      </c>
      <c r="BD1233" s="54">
        <v>3.5000000000000001E-3</v>
      </c>
      <c r="BE1233" s="38">
        <f t="shared" si="197"/>
        <v>0</v>
      </c>
      <c r="BF1233" s="68">
        <f t="shared" si="203"/>
        <v>0</v>
      </c>
      <c r="BG1233" s="44">
        <f>SUM(BF$14:BF1233)</f>
        <v>9</v>
      </c>
      <c r="BH1233" s="11">
        <f t="shared" si="204"/>
        <v>0</v>
      </c>
      <c r="BI1233" s="11">
        <f t="shared" si="205"/>
        <v>1220</v>
      </c>
      <c r="BT1233" s="74">
        <v>1189</v>
      </c>
      <c r="BU1233" s="74" t="s">
        <v>954</v>
      </c>
      <c r="BV1233" s="69" t="s">
        <v>2389</v>
      </c>
    </row>
    <row r="1234" spans="1:74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AP1234" s="68">
        <f t="shared" si="198"/>
        <v>0</v>
      </c>
      <c r="AQ1234" s="68">
        <v>1221</v>
      </c>
      <c r="AR1234" s="41" t="s">
        <v>980</v>
      </c>
      <c r="AS1234" s="42">
        <v>9</v>
      </c>
      <c r="AT1234" s="43">
        <v>3.5000000000000001E-3</v>
      </c>
      <c r="AU1234" s="38">
        <f t="shared" si="196"/>
        <v>0</v>
      </c>
      <c r="AV1234" s="68">
        <f t="shared" si="199"/>
        <v>0</v>
      </c>
      <c r="AW1234" s="44">
        <f>SUM(AV$14:AV1234)</f>
        <v>0</v>
      </c>
      <c r="AX1234" s="11">
        <f t="shared" si="200"/>
        <v>0</v>
      </c>
      <c r="AY1234" s="11">
        <f t="shared" si="201"/>
        <v>1221</v>
      </c>
      <c r="AZ1234" s="11">
        <f t="shared" si="202"/>
        <v>0</v>
      </c>
      <c r="BA1234" s="11">
        <v>1221</v>
      </c>
      <c r="BB1234" s="54" t="s">
        <v>1959</v>
      </c>
      <c r="BC1234" s="54">
        <v>9</v>
      </c>
      <c r="BD1234" s="54">
        <v>3.5000000000000001E-3</v>
      </c>
      <c r="BE1234" s="38">
        <f t="shared" si="197"/>
        <v>0</v>
      </c>
      <c r="BF1234" s="68">
        <f t="shared" si="203"/>
        <v>0</v>
      </c>
      <c r="BG1234" s="44">
        <f>SUM(BF$14:BF1234)</f>
        <v>9</v>
      </c>
      <c r="BH1234" s="11">
        <f t="shared" si="204"/>
        <v>0</v>
      </c>
      <c r="BI1234" s="11">
        <f t="shared" si="205"/>
        <v>1221</v>
      </c>
      <c r="BT1234" s="74">
        <v>1190</v>
      </c>
      <c r="BU1234" s="74" t="s">
        <v>955</v>
      </c>
      <c r="BV1234" s="69" t="s">
        <v>2389</v>
      </c>
    </row>
    <row r="1235" spans="1:74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AP1235" s="68">
        <f t="shared" si="198"/>
        <v>0</v>
      </c>
      <c r="AQ1235" s="68">
        <v>1222</v>
      </c>
      <c r="AR1235" s="41" t="s">
        <v>981</v>
      </c>
      <c r="AS1235" s="42">
        <v>9</v>
      </c>
      <c r="AT1235" s="43">
        <v>3.5000000000000001E-3</v>
      </c>
      <c r="AU1235" s="38">
        <f t="shared" si="196"/>
        <v>0</v>
      </c>
      <c r="AV1235" s="68">
        <f t="shared" si="199"/>
        <v>0</v>
      </c>
      <c r="AW1235" s="44">
        <f>SUM(AV$14:AV1235)</f>
        <v>0</v>
      </c>
      <c r="AX1235" s="11">
        <f t="shared" si="200"/>
        <v>0</v>
      </c>
      <c r="AY1235" s="11">
        <f t="shared" si="201"/>
        <v>1222</v>
      </c>
      <c r="AZ1235" s="11">
        <f t="shared" si="202"/>
        <v>0</v>
      </c>
      <c r="BA1235" s="11">
        <v>1222</v>
      </c>
      <c r="BB1235" s="54" t="s">
        <v>1960</v>
      </c>
      <c r="BC1235" s="54">
        <v>9</v>
      </c>
      <c r="BD1235" s="54">
        <v>3.5000000000000001E-3</v>
      </c>
      <c r="BE1235" s="38">
        <f t="shared" si="197"/>
        <v>0</v>
      </c>
      <c r="BF1235" s="68">
        <f t="shared" si="203"/>
        <v>0</v>
      </c>
      <c r="BG1235" s="44">
        <f>SUM(BF$14:BF1235)</f>
        <v>9</v>
      </c>
      <c r="BH1235" s="11">
        <f t="shared" si="204"/>
        <v>0</v>
      </c>
      <c r="BI1235" s="11">
        <f t="shared" si="205"/>
        <v>1222</v>
      </c>
      <c r="BT1235" s="74">
        <v>1191</v>
      </c>
      <c r="BU1235" s="74" t="s">
        <v>956</v>
      </c>
      <c r="BV1235" s="69" t="s">
        <v>2389</v>
      </c>
    </row>
    <row r="1236" spans="1:74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AP1236" s="68">
        <f t="shared" si="198"/>
        <v>0</v>
      </c>
      <c r="AQ1236" s="68">
        <v>1223</v>
      </c>
      <c r="AR1236" s="41" t="s">
        <v>982</v>
      </c>
      <c r="AS1236" s="42">
        <v>9</v>
      </c>
      <c r="AT1236" s="43">
        <v>3.5000000000000001E-3</v>
      </c>
      <c r="AU1236" s="38">
        <f t="shared" si="196"/>
        <v>0</v>
      </c>
      <c r="AV1236" s="68">
        <f t="shared" si="199"/>
        <v>0</v>
      </c>
      <c r="AW1236" s="44">
        <f>SUM(AV$14:AV1236)</f>
        <v>0</v>
      </c>
      <c r="AX1236" s="11">
        <f t="shared" si="200"/>
        <v>0</v>
      </c>
      <c r="AY1236" s="11">
        <f t="shared" si="201"/>
        <v>1223</v>
      </c>
      <c r="AZ1236" s="11">
        <f t="shared" si="202"/>
        <v>0</v>
      </c>
      <c r="BA1236" s="11">
        <v>1223</v>
      </c>
      <c r="BB1236" s="54" t="s">
        <v>1961</v>
      </c>
      <c r="BC1236" s="54">
        <v>9</v>
      </c>
      <c r="BD1236" s="54">
        <v>3.5000000000000001E-3</v>
      </c>
      <c r="BE1236" s="38">
        <f t="shared" si="197"/>
        <v>0</v>
      </c>
      <c r="BF1236" s="68">
        <f t="shared" si="203"/>
        <v>0</v>
      </c>
      <c r="BG1236" s="44">
        <f>SUM(BF$14:BF1236)</f>
        <v>9</v>
      </c>
      <c r="BH1236" s="11">
        <f t="shared" si="204"/>
        <v>0</v>
      </c>
      <c r="BI1236" s="11">
        <f t="shared" si="205"/>
        <v>1223</v>
      </c>
      <c r="BT1236" s="74">
        <v>1192</v>
      </c>
      <c r="BU1236" s="74" t="s">
        <v>957</v>
      </c>
      <c r="BV1236" s="69" t="s">
        <v>2389</v>
      </c>
    </row>
    <row r="1237" spans="1:74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AP1237" s="68">
        <f t="shared" si="198"/>
        <v>0</v>
      </c>
      <c r="AQ1237" s="68">
        <v>1224</v>
      </c>
      <c r="AR1237" s="41" t="s">
        <v>983</v>
      </c>
      <c r="AS1237" s="42">
        <v>9</v>
      </c>
      <c r="AT1237" s="43">
        <v>3.5000000000000001E-3</v>
      </c>
      <c r="AU1237" s="38">
        <f t="shared" si="196"/>
        <v>0</v>
      </c>
      <c r="AV1237" s="68">
        <f t="shared" si="199"/>
        <v>0</v>
      </c>
      <c r="AW1237" s="44">
        <f>SUM(AV$14:AV1237)</f>
        <v>0</v>
      </c>
      <c r="AX1237" s="11">
        <f t="shared" si="200"/>
        <v>0</v>
      </c>
      <c r="AY1237" s="11">
        <f t="shared" si="201"/>
        <v>1224</v>
      </c>
      <c r="AZ1237" s="11">
        <f t="shared" si="202"/>
        <v>0</v>
      </c>
      <c r="BA1237" s="11">
        <v>1224</v>
      </c>
      <c r="BB1237" s="54" t="s">
        <v>1962</v>
      </c>
      <c r="BC1237" s="54">
        <v>9</v>
      </c>
      <c r="BD1237" s="54">
        <v>3.5000000000000001E-3</v>
      </c>
      <c r="BE1237" s="38">
        <f t="shared" si="197"/>
        <v>0</v>
      </c>
      <c r="BF1237" s="68">
        <f t="shared" si="203"/>
        <v>0</v>
      </c>
      <c r="BG1237" s="44">
        <f>SUM(BF$14:BF1237)</f>
        <v>9</v>
      </c>
      <c r="BH1237" s="11">
        <f t="shared" si="204"/>
        <v>0</v>
      </c>
      <c r="BI1237" s="11">
        <f t="shared" si="205"/>
        <v>1224</v>
      </c>
      <c r="BT1237" s="74">
        <v>1193</v>
      </c>
      <c r="BU1237" s="74" t="s">
        <v>958</v>
      </c>
      <c r="BV1237" s="69" t="s">
        <v>2389</v>
      </c>
    </row>
    <row r="1238" spans="1:74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AP1238" s="68">
        <f t="shared" si="198"/>
        <v>0</v>
      </c>
      <c r="AQ1238" s="68">
        <v>1225</v>
      </c>
      <c r="AR1238" s="41" t="s">
        <v>984</v>
      </c>
      <c r="AS1238" s="42">
        <v>9</v>
      </c>
      <c r="AT1238" s="43">
        <v>3.5000000000000001E-3</v>
      </c>
      <c r="AU1238" s="38">
        <f t="shared" si="196"/>
        <v>0</v>
      </c>
      <c r="AV1238" s="68">
        <f t="shared" si="199"/>
        <v>0</v>
      </c>
      <c r="AW1238" s="44">
        <f>SUM(AV$14:AV1238)</f>
        <v>0</v>
      </c>
      <c r="AX1238" s="11">
        <f t="shared" si="200"/>
        <v>0</v>
      </c>
      <c r="AY1238" s="11">
        <f t="shared" si="201"/>
        <v>1225</v>
      </c>
      <c r="AZ1238" s="11">
        <f t="shared" si="202"/>
        <v>0</v>
      </c>
      <c r="BA1238" s="11">
        <v>1225</v>
      </c>
      <c r="BB1238" s="54" t="s">
        <v>1963</v>
      </c>
      <c r="BC1238" s="54">
        <v>9</v>
      </c>
      <c r="BD1238" s="54">
        <v>3.5000000000000001E-3</v>
      </c>
      <c r="BE1238" s="38">
        <f t="shared" si="197"/>
        <v>0</v>
      </c>
      <c r="BF1238" s="68">
        <f t="shared" si="203"/>
        <v>0</v>
      </c>
      <c r="BG1238" s="44">
        <f>SUM(BF$14:BF1238)</f>
        <v>9</v>
      </c>
      <c r="BH1238" s="11">
        <f t="shared" si="204"/>
        <v>0</v>
      </c>
      <c r="BI1238" s="11">
        <f t="shared" si="205"/>
        <v>1225</v>
      </c>
      <c r="BT1238" s="74">
        <v>1194</v>
      </c>
      <c r="BU1238" s="74" t="s">
        <v>959</v>
      </c>
      <c r="BV1238" s="69" t="s">
        <v>2389</v>
      </c>
    </row>
    <row r="1239" spans="1:74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AP1239" s="68">
        <f t="shared" si="198"/>
        <v>0</v>
      </c>
      <c r="AQ1239" s="68">
        <v>1226</v>
      </c>
      <c r="AR1239" s="41" t="s">
        <v>985</v>
      </c>
      <c r="AS1239" s="42">
        <v>9</v>
      </c>
      <c r="AT1239" s="43">
        <v>3.5000000000000001E-3</v>
      </c>
      <c r="AU1239" s="38">
        <f t="shared" si="196"/>
        <v>0</v>
      </c>
      <c r="AV1239" s="68">
        <f t="shared" si="199"/>
        <v>0</v>
      </c>
      <c r="AW1239" s="44">
        <f>SUM(AV$14:AV1239)</f>
        <v>0</v>
      </c>
      <c r="AX1239" s="11">
        <f t="shared" si="200"/>
        <v>0</v>
      </c>
      <c r="AY1239" s="11">
        <f t="shared" si="201"/>
        <v>1226</v>
      </c>
      <c r="AZ1239" s="11">
        <f t="shared" si="202"/>
        <v>0</v>
      </c>
      <c r="BA1239" s="11">
        <v>1226</v>
      </c>
      <c r="BB1239" s="54" t="s">
        <v>1964</v>
      </c>
      <c r="BC1239" s="54">
        <v>9</v>
      </c>
      <c r="BD1239" s="54">
        <v>3.5000000000000001E-3</v>
      </c>
      <c r="BE1239" s="38">
        <f t="shared" si="197"/>
        <v>0</v>
      </c>
      <c r="BF1239" s="68">
        <f t="shared" si="203"/>
        <v>0</v>
      </c>
      <c r="BG1239" s="44">
        <f>SUM(BF$14:BF1239)</f>
        <v>9</v>
      </c>
      <c r="BH1239" s="11">
        <f t="shared" si="204"/>
        <v>0</v>
      </c>
      <c r="BI1239" s="11">
        <f t="shared" si="205"/>
        <v>1226</v>
      </c>
      <c r="BT1239" s="74">
        <v>1195</v>
      </c>
      <c r="BU1239" s="74" t="s">
        <v>216</v>
      </c>
      <c r="BV1239" s="69" t="s">
        <v>2389</v>
      </c>
    </row>
    <row r="1240" spans="1:74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AP1240" s="68">
        <f t="shared" si="198"/>
        <v>0</v>
      </c>
      <c r="AQ1240" s="68">
        <v>1227</v>
      </c>
      <c r="AR1240" s="41" t="s">
        <v>986</v>
      </c>
      <c r="AS1240" s="42">
        <v>9</v>
      </c>
      <c r="AT1240" s="43">
        <v>3.5000000000000001E-3</v>
      </c>
      <c r="AU1240" s="38">
        <f t="shared" si="196"/>
        <v>0</v>
      </c>
      <c r="AV1240" s="68">
        <f t="shared" si="199"/>
        <v>0</v>
      </c>
      <c r="AW1240" s="44">
        <f>SUM(AV$14:AV1240)</f>
        <v>0</v>
      </c>
      <c r="AX1240" s="11">
        <f t="shared" si="200"/>
        <v>0</v>
      </c>
      <c r="AY1240" s="11">
        <f t="shared" si="201"/>
        <v>1227</v>
      </c>
      <c r="AZ1240" s="11">
        <f t="shared" si="202"/>
        <v>0</v>
      </c>
      <c r="BA1240" s="11">
        <v>1227</v>
      </c>
      <c r="BB1240" s="54" t="s">
        <v>1965</v>
      </c>
      <c r="BC1240" s="54">
        <v>9</v>
      </c>
      <c r="BD1240" s="54">
        <v>3.5000000000000001E-3</v>
      </c>
      <c r="BE1240" s="38">
        <f t="shared" si="197"/>
        <v>0</v>
      </c>
      <c r="BF1240" s="68">
        <f t="shared" si="203"/>
        <v>0</v>
      </c>
      <c r="BG1240" s="44">
        <f>SUM(BF$14:BF1240)</f>
        <v>9</v>
      </c>
      <c r="BH1240" s="11">
        <f t="shared" si="204"/>
        <v>0</v>
      </c>
      <c r="BI1240" s="11">
        <f t="shared" si="205"/>
        <v>1227</v>
      </c>
      <c r="BT1240" s="74">
        <v>1196</v>
      </c>
      <c r="BU1240" s="74" t="s">
        <v>960</v>
      </c>
      <c r="BV1240" s="69" t="s">
        <v>2389</v>
      </c>
    </row>
    <row r="1241" spans="1:74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AP1241" s="68">
        <f t="shared" si="198"/>
        <v>0</v>
      </c>
      <c r="AQ1241" s="68">
        <v>1228</v>
      </c>
      <c r="AR1241" s="41" t="s">
        <v>987</v>
      </c>
      <c r="AS1241" s="42">
        <v>9</v>
      </c>
      <c r="AT1241" s="43">
        <v>3.5000000000000001E-3</v>
      </c>
      <c r="AU1241" s="38">
        <f t="shared" si="196"/>
        <v>0</v>
      </c>
      <c r="AV1241" s="68">
        <f t="shared" si="199"/>
        <v>0</v>
      </c>
      <c r="AW1241" s="44">
        <f>SUM(AV$14:AV1241)</f>
        <v>0</v>
      </c>
      <c r="AX1241" s="11">
        <f t="shared" si="200"/>
        <v>0</v>
      </c>
      <c r="AY1241" s="11">
        <f t="shared" si="201"/>
        <v>1228</v>
      </c>
      <c r="AZ1241" s="11">
        <f t="shared" si="202"/>
        <v>0</v>
      </c>
      <c r="BA1241" s="11">
        <v>1228</v>
      </c>
      <c r="BB1241" s="54" t="s">
        <v>1966</v>
      </c>
      <c r="BC1241" s="54">
        <v>9</v>
      </c>
      <c r="BD1241" s="54">
        <v>3.5000000000000001E-3</v>
      </c>
      <c r="BE1241" s="38">
        <f t="shared" si="197"/>
        <v>0</v>
      </c>
      <c r="BF1241" s="68">
        <f t="shared" si="203"/>
        <v>0</v>
      </c>
      <c r="BG1241" s="44">
        <f>SUM(BF$14:BF1241)</f>
        <v>9</v>
      </c>
      <c r="BH1241" s="11">
        <f t="shared" si="204"/>
        <v>0</v>
      </c>
      <c r="BI1241" s="11">
        <f t="shared" si="205"/>
        <v>1228</v>
      </c>
      <c r="BT1241" s="74">
        <v>1197</v>
      </c>
      <c r="BU1241" s="74" t="s">
        <v>217</v>
      </c>
      <c r="BV1241" s="69" t="s">
        <v>2389</v>
      </c>
    </row>
    <row r="1242" spans="1:74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AP1242" s="68">
        <f t="shared" si="198"/>
        <v>0</v>
      </c>
      <c r="AQ1242" s="68">
        <v>1229</v>
      </c>
      <c r="AR1242" s="41" t="s">
        <v>988</v>
      </c>
      <c r="AS1242" s="42">
        <v>9</v>
      </c>
      <c r="AT1242" s="43">
        <v>3.5000000000000001E-3</v>
      </c>
      <c r="AU1242" s="38">
        <f t="shared" si="196"/>
        <v>0</v>
      </c>
      <c r="AV1242" s="68">
        <f t="shared" si="199"/>
        <v>0</v>
      </c>
      <c r="AW1242" s="44">
        <f>SUM(AV$14:AV1242)</f>
        <v>0</v>
      </c>
      <c r="AX1242" s="11">
        <f>IF(AV1242=1,AW1242,0)</f>
        <v>0</v>
      </c>
      <c r="AY1242" s="11">
        <f t="shared" si="201"/>
        <v>1229</v>
      </c>
      <c r="AZ1242" s="11">
        <f t="shared" si="202"/>
        <v>0</v>
      </c>
      <c r="BA1242" s="11">
        <v>1229</v>
      </c>
      <c r="BB1242" s="54" t="s">
        <v>1967</v>
      </c>
      <c r="BC1242" s="54">
        <v>9</v>
      </c>
      <c r="BD1242" s="54">
        <v>3.5000000000000001E-3</v>
      </c>
      <c r="BE1242" s="38">
        <f t="shared" si="197"/>
        <v>0</v>
      </c>
      <c r="BF1242" s="68">
        <f t="shared" si="203"/>
        <v>0</v>
      </c>
      <c r="BG1242" s="44">
        <f>SUM(BF$14:BF1242)</f>
        <v>9</v>
      </c>
      <c r="BH1242" s="11">
        <f t="shared" si="204"/>
        <v>0</v>
      </c>
      <c r="BI1242" s="11">
        <f t="shared" si="205"/>
        <v>1229</v>
      </c>
      <c r="BT1242" s="74">
        <v>1198</v>
      </c>
      <c r="BU1242" s="74" t="s">
        <v>961</v>
      </c>
      <c r="BV1242" s="69" t="s">
        <v>2389</v>
      </c>
    </row>
    <row r="1243" spans="1:74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AP1243" s="68">
        <f t="shared" si="198"/>
        <v>0</v>
      </c>
      <c r="AQ1243" s="68">
        <v>1230</v>
      </c>
      <c r="AR1243" s="41" t="s">
        <v>989</v>
      </c>
      <c r="AS1243" s="42">
        <v>9</v>
      </c>
      <c r="AT1243" s="43">
        <v>3.5000000000000001E-3</v>
      </c>
      <c r="AU1243" s="38">
        <f t="shared" si="196"/>
        <v>0</v>
      </c>
      <c r="AV1243" s="68">
        <f t="shared" si="199"/>
        <v>0</v>
      </c>
      <c r="AW1243" s="44">
        <f>SUM(AV$14:AV1243)</f>
        <v>0</v>
      </c>
      <c r="AX1243" s="11">
        <f>IF(AU1243=1,AW1243,0)</f>
        <v>0</v>
      </c>
      <c r="AY1243" s="11">
        <f t="shared" si="201"/>
        <v>1230</v>
      </c>
      <c r="AZ1243" s="11">
        <f t="shared" si="202"/>
        <v>0</v>
      </c>
      <c r="BA1243" s="11">
        <v>1230</v>
      </c>
      <c r="BB1243" s="54" t="s">
        <v>1968</v>
      </c>
      <c r="BC1243" s="54">
        <v>9</v>
      </c>
      <c r="BD1243" s="54">
        <v>3.5000000000000001E-3</v>
      </c>
      <c r="BE1243" s="38">
        <f t="shared" si="197"/>
        <v>0</v>
      </c>
      <c r="BF1243" s="68">
        <f t="shared" si="203"/>
        <v>0</v>
      </c>
      <c r="BG1243" s="44">
        <f>SUM(BF$14:BF1243)</f>
        <v>9</v>
      </c>
      <c r="BH1243" s="11">
        <f t="shared" si="204"/>
        <v>0</v>
      </c>
      <c r="BI1243" s="11">
        <f t="shared" si="205"/>
        <v>1230</v>
      </c>
      <c r="BT1243" s="74">
        <v>1199</v>
      </c>
      <c r="BU1243" s="74" t="s">
        <v>962</v>
      </c>
      <c r="BV1243" s="69" t="s">
        <v>2389</v>
      </c>
    </row>
    <row r="1244" spans="1:74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AP1244" s="68">
        <f>AX1244</f>
        <v>0</v>
      </c>
      <c r="AQ1244" s="68">
        <v>1231</v>
      </c>
      <c r="AR1244" s="41" t="s">
        <v>990</v>
      </c>
      <c r="AS1244" s="42">
        <v>9</v>
      </c>
      <c r="AT1244" s="43">
        <v>3.5000000000000001E-3</v>
      </c>
      <c r="AU1244" s="38">
        <f t="shared" si="196"/>
        <v>0</v>
      </c>
      <c r="AV1244" s="68">
        <f t="shared" si="199"/>
        <v>0</v>
      </c>
      <c r="AW1244" s="44">
        <f>SUM(AV$14:AV1244)</f>
        <v>0</v>
      </c>
      <c r="AX1244" s="11">
        <f>IF(AU1244=1,AW1244,0)</f>
        <v>0</v>
      </c>
      <c r="AY1244" s="11">
        <f t="shared" si="201"/>
        <v>1231</v>
      </c>
      <c r="AZ1244" s="11">
        <f t="shared" si="202"/>
        <v>0</v>
      </c>
      <c r="BA1244" s="11">
        <v>1231</v>
      </c>
      <c r="BB1244" s="54" t="s">
        <v>1969</v>
      </c>
      <c r="BC1244" s="54">
        <v>9</v>
      </c>
      <c r="BD1244" s="54">
        <v>3.5000000000000001E-3</v>
      </c>
      <c r="BE1244" s="38">
        <f t="shared" si="197"/>
        <v>0</v>
      </c>
      <c r="BF1244" s="68">
        <f t="shared" si="203"/>
        <v>0</v>
      </c>
      <c r="BG1244" s="44">
        <f>SUM(BF$14:BF1244)</f>
        <v>9</v>
      </c>
      <c r="BH1244" s="11">
        <f t="shared" si="204"/>
        <v>0</v>
      </c>
      <c r="BI1244" s="11">
        <f t="shared" si="205"/>
        <v>1231</v>
      </c>
      <c r="BT1244" s="74">
        <v>1200</v>
      </c>
      <c r="BU1244" s="74" t="s">
        <v>218</v>
      </c>
      <c r="BV1244" s="69" t="s">
        <v>2389</v>
      </c>
    </row>
    <row r="1245" spans="1:74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AV1245" s="68">
        <f>SUM(AV14:AV1244)</f>
        <v>0</v>
      </c>
      <c r="BB1245" s="54"/>
      <c r="BC1245" s="54"/>
      <c r="BD1245" s="54"/>
      <c r="BF1245" s="11">
        <f>SUM(BF14:BF1244)</f>
        <v>9</v>
      </c>
      <c r="BT1245" s="74">
        <v>1201</v>
      </c>
      <c r="BU1245" s="74" t="s">
        <v>219</v>
      </c>
      <c r="BV1245" s="69" t="s">
        <v>2389</v>
      </c>
    </row>
    <row r="1246" spans="1:74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AV1246" s="68">
        <v>1</v>
      </c>
      <c r="AW1246" s="32" t="str">
        <f>IF(O$3=1,"مسکونی",IFERROR(VLOOKUP(AV1246,AP$14:AX$1244,3,0),""))</f>
        <v/>
      </c>
      <c r="AX1246" s="11" t="str">
        <f t="shared" ref="AX1246:AX1285" si="206">IF(O$3=1,"مسکونی",IFERROR(VLOOKUP(AV1246,AZ$14:BG$1244,3,0),""))</f>
        <v>ساختمان هاي اداري</v>
      </c>
      <c r="AZ1246" s="11" t="str">
        <f>IF(AW$1244=I$6,AW1246,AX1246)</f>
        <v>ساختمان هاي اداري</v>
      </c>
      <c r="BB1246" s="54"/>
      <c r="BC1246" s="54"/>
      <c r="BD1246" s="54"/>
      <c r="BT1246" s="74">
        <v>1202</v>
      </c>
      <c r="BU1246" s="74" t="s">
        <v>963</v>
      </c>
      <c r="BV1246" s="69" t="s">
        <v>2389</v>
      </c>
    </row>
    <row r="1247" spans="1:74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AV1247" s="68">
        <v>2</v>
      </c>
      <c r="AW1247" s="32" t="str">
        <f t="shared" ref="AW1247:AW1285" si="207">IF(O$3=1,"",IFERROR(VLOOKUP(AV1247,AP$14:AX$1244,3,0),""))</f>
        <v/>
      </c>
      <c r="AX1247" s="11" t="str">
        <f t="shared" si="206"/>
        <v>لوازم اداري فلزي</v>
      </c>
      <c r="AZ1247" s="11" t="str">
        <f>IF(AW$1244=I$6,AW1247,AX1247)</f>
        <v>لوازم اداري فلزي</v>
      </c>
      <c r="BB1247" s="54"/>
      <c r="BC1247" s="54"/>
      <c r="BD1247" s="54"/>
      <c r="BT1247" s="74">
        <v>1203</v>
      </c>
      <c r="BU1247" s="74" t="s">
        <v>964</v>
      </c>
      <c r="BV1247" s="69" t="s">
        <v>2389</v>
      </c>
    </row>
    <row r="1248" spans="1:74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AV1248" s="68">
        <v>3</v>
      </c>
      <c r="AW1248" s="32" t="str">
        <f t="shared" si="207"/>
        <v/>
      </c>
      <c r="AX1248" s="11" t="str">
        <f t="shared" si="206"/>
        <v>ساختمانهاي اداري ( طراحي مهندسي )</v>
      </c>
      <c r="AZ1248" s="11" t="str">
        <f t="shared" ref="AZ1248:AZ1285" si="208">IF(AW$1244=I$6,AW1248,AX1248)</f>
        <v>ساختمانهاي اداري ( طراحي مهندسي )</v>
      </c>
      <c r="BB1248" s="54"/>
      <c r="BC1248" s="54"/>
      <c r="BD1248" s="54"/>
      <c r="BT1248" s="74">
        <v>1204</v>
      </c>
      <c r="BU1248" s="74" t="s">
        <v>965</v>
      </c>
      <c r="BV1248" s="69" t="s">
        <v>2389</v>
      </c>
    </row>
    <row r="1249" spans="1:74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AV1249" s="68">
        <v>4</v>
      </c>
      <c r="AW1249" s="32" t="str">
        <f t="shared" si="207"/>
        <v/>
      </c>
      <c r="AX1249" s="11" t="str">
        <f t="shared" si="206"/>
        <v>اثاث و لوازم اداري</v>
      </c>
      <c r="AZ1249" s="11" t="str">
        <f t="shared" si="208"/>
        <v>اثاث و لوازم اداري</v>
      </c>
      <c r="BB1249" s="54"/>
      <c r="BC1249" s="54"/>
      <c r="BD1249" s="54"/>
      <c r="BT1249" s="74">
        <v>1205</v>
      </c>
      <c r="BU1249" s="74" t="s">
        <v>966</v>
      </c>
      <c r="BV1249" s="69" t="s">
        <v>2389</v>
      </c>
    </row>
    <row r="1250" spans="1:74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AV1250" s="68">
        <v>5</v>
      </c>
      <c r="AW1250" s="32" t="str">
        <f t="shared" si="207"/>
        <v/>
      </c>
      <c r="AX1250" s="11" t="str">
        <f t="shared" si="206"/>
        <v>انبار ملزومات اداري</v>
      </c>
      <c r="AZ1250" s="11" t="str">
        <f>IF(AW$1244=I$6,AW1250,AX1250)</f>
        <v>انبار ملزومات اداري</v>
      </c>
      <c r="BB1250" s="54"/>
      <c r="BC1250" s="54"/>
      <c r="BD1250" s="54"/>
      <c r="BT1250" s="74">
        <v>1206</v>
      </c>
      <c r="BU1250" s="74" t="s">
        <v>967</v>
      </c>
      <c r="BV1250" s="69" t="s">
        <v>2389</v>
      </c>
    </row>
    <row r="1251" spans="1:74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AV1251" s="68">
        <v>6</v>
      </c>
      <c r="AW1251" s="32" t="str">
        <f t="shared" si="207"/>
        <v/>
      </c>
      <c r="AX1251" s="11" t="str">
        <f t="shared" si="206"/>
        <v>مجتمع اداري وتجاري</v>
      </c>
      <c r="AZ1251" s="11" t="str">
        <f t="shared" si="208"/>
        <v>مجتمع اداري وتجاري</v>
      </c>
      <c r="BB1251" s="54"/>
      <c r="BC1251" s="54"/>
      <c r="BD1251" s="54"/>
      <c r="BT1251" s="74">
        <v>1207</v>
      </c>
      <c r="BU1251" s="74" t="s">
        <v>968</v>
      </c>
      <c r="BV1251" s="69" t="s">
        <v>2389</v>
      </c>
    </row>
    <row r="1252" spans="1:74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AV1252" s="68">
        <v>7</v>
      </c>
      <c r="AW1252" s="32" t="str">
        <f t="shared" si="207"/>
        <v/>
      </c>
      <c r="AX1252" s="11" t="str">
        <f t="shared" si="206"/>
        <v>فروشگاه لوازم اداري فلزي</v>
      </c>
      <c r="AZ1252" s="11" t="str">
        <f t="shared" si="208"/>
        <v>فروشگاه لوازم اداري فلزي</v>
      </c>
      <c r="BB1252" s="54"/>
      <c r="BC1252" s="54"/>
      <c r="BD1252" s="54"/>
      <c r="BT1252" s="74">
        <v>1208</v>
      </c>
      <c r="BU1252" s="74" t="s">
        <v>220</v>
      </c>
      <c r="BV1252" s="69" t="s">
        <v>2389</v>
      </c>
    </row>
    <row r="1253" spans="1:74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AV1253" s="68">
        <v>8</v>
      </c>
      <c r="AW1253" s="32" t="str">
        <f t="shared" si="207"/>
        <v/>
      </c>
      <c r="AX1253" s="11" t="str">
        <f t="shared" si="206"/>
        <v>فروش و تعمير ماشينهاي اداري</v>
      </c>
      <c r="AZ1253" s="11" t="str">
        <f t="shared" si="208"/>
        <v>فروش و تعمير ماشينهاي اداري</v>
      </c>
      <c r="BB1253" s="54"/>
      <c r="BC1253" s="54"/>
      <c r="BD1253" s="54"/>
      <c r="BT1253" s="74">
        <v>1209</v>
      </c>
      <c r="BU1253" s="74" t="s">
        <v>969</v>
      </c>
      <c r="BV1253" s="69" t="s">
        <v>2389</v>
      </c>
    </row>
    <row r="1254" spans="1:74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AV1254" s="68">
        <v>9</v>
      </c>
      <c r="AW1254" s="32" t="str">
        <f t="shared" si="207"/>
        <v/>
      </c>
      <c r="AX1254" s="11" t="str">
        <f t="shared" si="206"/>
        <v>ساختمان هاي در دست احداث مسكوني،اداري و خدماتي</v>
      </c>
      <c r="AZ1254" s="11" t="str">
        <f t="shared" si="208"/>
        <v>ساختمان هاي در دست احداث مسكوني،اداري و خدماتي</v>
      </c>
      <c r="BB1254" s="54"/>
      <c r="BC1254" s="54"/>
      <c r="BD1254" s="54"/>
      <c r="BT1254" s="74">
        <v>1210</v>
      </c>
      <c r="BU1254" s="74" t="s">
        <v>970</v>
      </c>
      <c r="BV1254" s="69" t="s">
        <v>2389</v>
      </c>
    </row>
    <row r="1255" spans="1:74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AV1255" s="68">
        <v>10</v>
      </c>
      <c r="AW1255" s="32" t="str">
        <f t="shared" si="207"/>
        <v/>
      </c>
      <c r="AX1255" s="11" t="str">
        <f t="shared" si="206"/>
        <v/>
      </c>
      <c r="AZ1255" s="11" t="str">
        <f t="shared" si="208"/>
        <v/>
      </c>
      <c r="BB1255" s="54"/>
      <c r="BC1255" s="54"/>
      <c r="BD1255" s="54"/>
      <c r="BT1255" s="74">
        <v>1211</v>
      </c>
      <c r="BU1255" s="74" t="s">
        <v>971</v>
      </c>
      <c r="BV1255" s="69" t="s">
        <v>2389</v>
      </c>
    </row>
    <row r="1256" spans="1:74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AV1256" s="68">
        <v>11</v>
      </c>
      <c r="AW1256" s="32" t="str">
        <f t="shared" si="207"/>
        <v/>
      </c>
      <c r="AX1256" s="11" t="str">
        <f t="shared" si="206"/>
        <v/>
      </c>
      <c r="AZ1256" s="11" t="str">
        <f t="shared" si="208"/>
        <v/>
      </c>
      <c r="BB1256" s="54"/>
      <c r="BC1256" s="54"/>
      <c r="BD1256" s="54"/>
      <c r="BT1256" s="74">
        <v>1212</v>
      </c>
      <c r="BU1256" s="74" t="s">
        <v>972</v>
      </c>
      <c r="BV1256" s="69" t="s">
        <v>2389</v>
      </c>
    </row>
    <row r="1257" spans="1:74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AV1257" s="68">
        <v>12</v>
      </c>
      <c r="AW1257" s="32" t="str">
        <f t="shared" si="207"/>
        <v/>
      </c>
      <c r="AX1257" s="11" t="str">
        <f t="shared" si="206"/>
        <v/>
      </c>
      <c r="AZ1257" s="11" t="str">
        <f t="shared" si="208"/>
        <v/>
      </c>
      <c r="BB1257" s="54"/>
      <c r="BC1257" s="54"/>
      <c r="BD1257" s="54"/>
      <c r="BT1257" s="74">
        <v>1213</v>
      </c>
      <c r="BU1257" s="74" t="s">
        <v>973</v>
      </c>
      <c r="BV1257" s="69" t="s">
        <v>2389</v>
      </c>
    </row>
    <row r="1258" spans="1:74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AV1258" s="68">
        <v>13</v>
      </c>
      <c r="AW1258" s="32" t="str">
        <f t="shared" si="207"/>
        <v/>
      </c>
      <c r="AX1258" s="11" t="str">
        <f t="shared" si="206"/>
        <v/>
      </c>
      <c r="AZ1258" s="11" t="str">
        <f t="shared" si="208"/>
        <v/>
      </c>
      <c r="BT1258" s="74">
        <v>1214</v>
      </c>
      <c r="BU1258" s="74" t="s">
        <v>221</v>
      </c>
      <c r="BV1258" s="69" t="s">
        <v>2389</v>
      </c>
    </row>
    <row r="1259" spans="1:74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AV1259" s="68">
        <v>14</v>
      </c>
      <c r="AW1259" s="32" t="str">
        <f t="shared" si="207"/>
        <v/>
      </c>
      <c r="AX1259" s="11" t="str">
        <f t="shared" si="206"/>
        <v/>
      </c>
      <c r="AZ1259" s="11" t="str">
        <f t="shared" si="208"/>
        <v/>
      </c>
      <c r="BT1259" s="74">
        <v>1215</v>
      </c>
      <c r="BU1259" s="74" t="s">
        <v>974</v>
      </c>
      <c r="BV1259" s="69" t="s">
        <v>2389</v>
      </c>
    </row>
    <row r="1260" spans="1:74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AV1260" s="68">
        <v>15</v>
      </c>
      <c r="AW1260" s="32" t="str">
        <f t="shared" si="207"/>
        <v/>
      </c>
      <c r="AX1260" s="11" t="str">
        <f t="shared" si="206"/>
        <v/>
      </c>
      <c r="AZ1260" s="11" t="str">
        <f t="shared" si="208"/>
        <v/>
      </c>
      <c r="BT1260" s="74">
        <v>1216</v>
      </c>
      <c r="BU1260" s="74" t="s">
        <v>975</v>
      </c>
      <c r="BV1260" s="69" t="s">
        <v>2389</v>
      </c>
    </row>
    <row r="1261" spans="1:74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AV1261" s="68">
        <v>16</v>
      </c>
      <c r="AW1261" s="32" t="str">
        <f t="shared" si="207"/>
        <v/>
      </c>
      <c r="AX1261" s="11" t="str">
        <f t="shared" si="206"/>
        <v/>
      </c>
      <c r="AZ1261" s="11" t="str">
        <f t="shared" si="208"/>
        <v/>
      </c>
      <c r="BT1261" s="74">
        <v>1217</v>
      </c>
      <c r="BU1261" s="74" t="s">
        <v>976</v>
      </c>
      <c r="BV1261" s="69" t="s">
        <v>2389</v>
      </c>
    </row>
    <row r="1262" spans="1:74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AV1262" s="68">
        <v>17</v>
      </c>
      <c r="AW1262" s="32" t="str">
        <f t="shared" si="207"/>
        <v/>
      </c>
      <c r="AX1262" s="11" t="str">
        <f t="shared" si="206"/>
        <v/>
      </c>
      <c r="AZ1262" s="11" t="str">
        <f t="shared" si="208"/>
        <v/>
      </c>
      <c r="BT1262" s="74">
        <v>1218</v>
      </c>
      <c r="BU1262" s="74" t="s">
        <v>977</v>
      </c>
      <c r="BV1262" s="69" t="s">
        <v>2389</v>
      </c>
    </row>
    <row r="1263" spans="1:74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AV1263" s="68">
        <v>18</v>
      </c>
      <c r="AW1263" s="32" t="str">
        <f t="shared" si="207"/>
        <v/>
      </c>
      <c r="AX1263" s="11" t="str">
        <f t="shared" si="206"/>
        <v/>
      </c>
      <c r="AZ1263" s="11" t="str">
        <f t="shared" si="208"/>
        <v/>
      </c>
      <c r="BT1263" s="74">
        <v>1219</v>
      </c>
      <c r="BU1263" s="74" t="s">
        <v>978</v>
      </c>
      <c r="BV1263" s="69" t="s">
        <v>2389</v>
      </c>
    </row>
    <row r="1264" spans="1:74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AV1264" s="68">
        <v>19</v>
      </c>
      <c r="AW1264" s="32" t="str">
        <f t="shared" si="207"/>
        <v/>
      </c>
      <c r="AX1264" s="11" t="str">
        <f t="shared" si="206"/>
        <v/>
      </c>
      <c r="AZ1264" s="11" t="str">
        <f t="shared" si="208"/>
        <v/>
      </c>
      <c r="BT1264" s="74">
        <v>1220</v>
      </c>
      <c r="BU1264" s="74" t="s">
        <v>979</v>
      </c>
      <c r="BV1264" s="69" t="s">
        <v>2389</v>
      </c>
    </row>
    <row r="1265" spans="1:74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AV1265" s="68">
        <v>20</v>
      </c>
      <c r="AW1265" s="32" t="str">
        <f t="shared" si="207"/>
        <v/>
      </c>
      <c r="AX1265" s="11" t="str">
        <f t="shared" si="206"/>
        <v/>
      </c>
      <c r="AZ1265" s="11" t="str">
        <f t="shared" si="208"/>
        <v/>
      </c>
      <c r="BT1265" s="74">
        <v>1221</v>
      </c>
      <c r="BU1265" s="74" t="s">
        <v>980</v>
      </c>
      <c r="BV1265" s="69" t="s">
        <v>2389</v>
      </c>
    </row>
    <row r="1266" spans="1:74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AV1266" s="68">
        <v>21</v>
      </c>
      <c r="AW1266" s="32" t="str">
        <f t="shared" si="207"/>
        <v/>
      </c>
      <c r="AX1266" s="11" t="str">
        <f t="shared" si="206"/>
        <v/>
      </c>
      <c r="AZ1266" s="11" t="str">
        <f t="shared" si="208"/>
        <v/>
      </c>
      <c r="BT1266" s="74">
        <v>1222</v>
      </c>
      <c r="BU1266" s="74" t="s">
        <v>981</v>
      </c>
      <c r="BV1266" s="69" t="s">
        <v>2389</v>
      </c>
    </row>
    <row r="1267" spans="1:74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AV1267" s="68">
        <v>22</v>
      </c>
      <c r="AW1267" s="32" t="str">
        <f t="shared" si="207"/>
        <v/>
      </c>
      <c r="AX1267" s="11" t="str">
        <f t="shared" si="206"/>
        <v/>
      </c>
      <c r="AZ1267" s="11" t="str">
        <f t="shared" si="208"/>
        <v/>
      </c>
      <c r="BT1267" s="74">
        <v>1223</v>
      </c>
      <c r="BU1267" s="74" t="s">
        <v>982</v>
      </c>
      <c r="BV1267" s="69" t="s">
        <v>2389</v>
      </c>
    </row>
    <row r="1268" spans="1:74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AV1268" s="68">
        <v>23</v>
      </c>
      <c r="AW1268" s="32" t="str">
        <f t="shared" si="207"/>
        <v/>
      </c>
      <c r="AX1268" s="11" t="str">
        <f t="shared" si="206"/>
        <v/>
      </c>
      <c r="AZ1268" s="11" t="str">
        <f t="shared" si="208"/>
        <v/>
      </c>
      <c r="BT1268" s="74">
        <v>1224</v>
      </c>
      <c r="BU1268" s="74" t="s">
        <v>983</v>
      </c>
      <c r="BV1268" s="69" t="s">
        <v>2389</v>
      </c>
    </row>
    <row r="1269" spans="1:74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AV1269" s="68">
        <v>24</v>
      </c>
      <c r="AW1269" s="32" t="str">
        <f t="shared" si="207"/>
        <v/>
      </c>
      <c r="AX1269" s="11" t="str">
        <f t="shared" si="206"/>
        <v/>
      </c>
      <c r="AZ1269" s="11" t="str">
        <f t="shared" si="208"/>
        <v/>
      </c>
      <c r="BT1269" s="74">
        <v>1225</v>
      </c>
      <c r="BU1269" s="74" t="s">
        <v>984</v>
      </c>
      <c r="BV1269" s="69" t="s">
        <v>2389</v>
      </c>
    </row>
    <row r="1270" spans="1:74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AV1270" s="68">
        <v>25</v>
      </c>
      <c r="AW1270" s="32" t="str">
        <f t="shared" si="207"/>
        <v/>
      </c>
      <c r="AX1270" s="11" t="str">
        <f t="shared" si="206"/>
        <v/>
      </c>
      <c r="AZ1270" s="11" t="str">
        <f t="shared" si="208"/>
        <v/>
      </c>
      <c r="BT1270" s="74">
        <v>1226</v>
      </c>
      <c r="BU1270" s="74" t="s">
        <v>985</v>
      </c>
      <c r="BV1270" s="69" t="s">
        <v>2389</v>
      </c>
    </row>
    <row r="1271" spans="1:74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AV1271" s="68">
        <v>26</v>
      </c>
      <c r="AW1271" s="32" t="str">
        <f t="shared" si="207"/>
        <v/>
      </c>
      <c r="AX1271" s="11" t="str">
        <f t="shared" si="206"/>
        <v/>
      </c>
      <c r="AZ1271" s="11" t="str">
        <f t="shared" si="208"/>
        <v/>
      </c>
      <c r="BT1271" s="74">
        <v>1227</v>
      </c>
      <c r="BU1271" s="74" t="s">
        <v>986</v>
      </c>
      <c r="BV1271" s="69" t="s">
        <v>2389</v>
      </c>
    </row>
    <row r="1272" spans="1:74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AV1272" s="68">
        <v>27</v>
      </c>
      <c r="AW1272" s="32" t="str">
        <f t="shared" si="207"/>
        <v/>
      </c>
      <c r="AX1272" s="11" t="str">
        <f t="shared" si="206"/>
        <v/>
      </c>
      <c r="AZ1272" s="11" t="str">
        <f t="shared" si="208"/>
        <v/>
      </c>
      <c r="BT1272" s="74">
        <v>1228</v>
      </c>
      <c r="BU1272" s="74" t="s">
        <v>987</v>
      </c>
      <c r="BV1272" s="69" t="s">
        <v>2389</v>
      </c>
    </row>
    <row r="1273" spans="1:74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AV1273" s="68">
        <v>28</v>
      </c>
      <c r="AW1273" s="32" t="str">
        <f t="shared" si="207"/>
        <v/>
      </c>
      <c r="AX1273" s="11" t="str">
        <f t="shared" si="206"/>
        <v/>
      </c>
      <c r="AZ1273" s="11" t="str">
        <f t="shared" si="208"/>
        <v/>
      </c>
      <c r="BT1273" s="74">
        <v>1229</v>
      </c>
      <c r="BU1273" s="74" t="s">
        <v>988</v>
      </c>
      <c r="BV1273" s="69" t="s">
        <v>2389</v>
      </c>
    </row>
    <row r="1274" spans="1:74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AV1274" s="68">
        <v>29</v>
      </c>
      <c r="AW1274" s="32" t="str">
        <f t="shared" si="207"/>
        <v/>
      </c>
      <c r="AX1274" s="11" t="str">
        <f t="shared" si="206"/>
        <v/>
      </c>
      <c r="AZ1274" s="11" t="str">
        <f t="shared" si="208"/>
        <v/>
      </c>
      <c r="BT1274" s="74">
        <v>1230</v>
      </c>
      <c r="BU1274" s="74" t="s">
        <v>989</v>
      </c>
      <c r="BV1274" s="69" t="s">
        <v>2389</v>
      </c>
    </row>
    <row r="1275" spans="1:74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AV1275" s="68">
        <v>30</v>
      </c>
      <c r="AW1275" s="32" t="str">
        <f t="shared" si="207"/>
        <v/>
      </c>
      <c r="AX1275" s="11" t="str">
        <f t="shared" si="206"/>
        <v/>
      </c>
      <c r="AZ1275" s="11" t="str">
        <f t="shared" si="208"/>
        <v/>
      </c>
      <c r="BT1275" s="74">
        <v>1231</v>
      </c>
      <c r="BU1275" s="74" t="s">
        <v>990</v>
      </c>
      <c r="BV1275" s="69" t="s">
        <v>2389</v>
      </c>
    </row>
    <row r="1276" spans="1:74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AV1276" s="68">
        <v>31</v>
      </c>
      <c r="AW1276" s="32" t="str">
        <f t="shared" si="207"/>
        <v/>
      </c>
      <c r="AX1276" s="11" t="str">
        <f t="shared" si="206"/>
        <v/>
      </c>
      <c r="AZ1276" s="11" t="str">
        <f t="shared" si="208"/>
        <v/>
      </c>
    </row>
    <row r="1277" spans="1:74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AV1277" s="68">
        <v>32</v>
      </c>
      <c r="AW1277" s="32" t="str">
        <f t="shared" si="207"/>
        <v/>
      </c>
      <c r="AX1277" s="11" t="str">
        <f t="shared" si="206"/>
        <v/>
      </c>
      <c r="AZ1277" s="11" t="str">
        <f t="shared" si="208"/>
        <v/>
      </c>
    </row>
    <row r="1278" spans="1:74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AV1278" s="68">
        <v>33</v>
      </c>
      <c r="AW1278" s="32" t="str">
        <f t="shared" si="207"/>
        <v/>
      </c>
      <c r="AX1278" s="11" t="str">
        <f t="shared" si="206"/>
        <v/>
      </c>
      <c r="AZ1278" s="11" t="str">
        <f t="shared" si="208"/>
        <v/>
      </c>
    </row>
    <row r="1279" spans="1:74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AV1279" s="68">
        <v>34</v>
      </c>
      <c r="AW1279" s="32" t="str">
        <f t="shared" si="207"/>
        <v/>
      </c>
      <c r="AX1279" s="11" t="str">
        <f t="shared" si="206"/>
        <v/>
      </c>
      <c r="AZ1279" s="11" t="str">
        <f t="shared" si="208"/>
        <v/>
      </c>
    </row>
    <row r="1280" spans="1:74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AV1280" s="68">
        <v>35</v>
      </c>
      <c r="AW1280" s="32" t="str">
        <f t="shared" si="207"/>
        <v/>
      </c>
      <c r="AX1280" s="11" t="str">
        <f t="shared" si="206"/>
        <v/>
      </c>
      <c r="AZ1280" s="11" t="str">
        <f t="shared" si="208"/>
        <v/>
      </c>
    </row>
    <row r="1281" spans="1:5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AV1281" s="68">
        <v>36</v>
      </c>
      <c r="AW1281" s="32" t="str">
        <f t="shared" si="207"/>
        <v/>
      </c>
      <c r="AX1281" s="11" t="str">
        <f t="shared" si="206"/>
        <v/>
      </c>
      <c r="AZ1281" s="11" t="str">
        <f t="shared" si="208"/>
        <v/>
      </c>
    </row>
    <row r="1282" spans="1:5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AV1282" s="68">
        <v>37</v>
      </c>
      <c r="AW1282" s="32" t="str">
        <f t="shared" si="207"/>
        <v/>
      </c>
      <c r="AX1282" s="11" t="str">
        <f t="shared" si="206"/>
        <v/>
      </c>
      <c r="AZ1282" s="11" t="str">
        <f t="shared" si="208"/>
        <v/>
      </c>
    </row>
    <row r="1283" spans="1:5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AV1283" s="68">
        <v>38</v>
      </c>
      <c r="AW1283" s="32" t="str">
        <f t="shared" si="207"/>
        <v/>
      </c>
      <c r="AX1283" s="11" t="str">
        <f t="shared" si="206"/>
        <v/>
      </c>
      <c r="AZ1283" s="11" t="str">
        <f t="shared" si="208"/>
        <v/>
      </c>
    </row>
    <row r="1284" spans="1:5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AV1284" s="68">
        <v>39</v>
      </c>
      <c r="AW1284" s="32" t="str">
        <f t="shared" si="207"/>
        <v/>
      </c>
      <c r="AX1284" s="11" t="str">
        <f t="shared" si="206"/>
        <v/>
      </c>
      <c r="AZ1284" s="11" t="str">
        <f t="shared" si="208"/>
        <v/>
      </c>
    </row>
    <row r="1285" spans="1:5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AV1285" s="68">
        <v>40</v>
      </c>
      <c r="AW1285" s="32" t="str">
        <f t="shared" si="207"/>
        <v/>
      </c>
      <c r="AX1285" s="11" t="str">
        <f t="shared" si="206"/>
        <v/>
      </c>
      <c r="AZ1285" s="11" t="str">
        <f t="shared" si="208"/>
        <v/>
      </c>
    </row>
    <row r="1286" spans="1:5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</row>
    <row r="1287" spans="1:5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AW1287" s="59">
        <v>1</v>
      </c>
    </row>
    <row r="1288" spans="1:5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</row>
    <row r="1289" spans="1:5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</row>
    <row r="1290" spans="1:5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</row>
    <row r="1291" spans="1:5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</row>
    <row r="1292" spans="1:5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</row>
    <row r="1293" spans="1:5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</row>
    <row r="1294" spans="1:5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</row>
    <row r="1295" spans="1:5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</row>
    <row r="1296" spans="1:5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</row>
    <row r="1297" spans="1:1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</row>
    <row r="1298" spans="1:1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</row>
    <row r="1299" spans="1:1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</row>
    <row r="1300" spans="1:1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</row>
    <row r="1301" spans="1:1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</row>
    <row r="1302" spans="1:1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</row>
    <row r="1303" spans="1:1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</row>
    <row r="1304" spans="1:1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</row>
    <row r="1305" spans="1:1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</row>
    <row r="1306" spans="1:1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</row>
    <row r="1307" spans="1:1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</row>
    <row r="1308" spans="1:1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</row>
    <row r="1309" spans="1:1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</row>
    <row r="1310" spans="1:1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</row>
    <row r="1311" spans="1:1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</row>
    <row r="1312" spans="1:1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</row>
    <row r="1313" spans="1:1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</row>
    <row r="1314" spans="1:1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</row>
    <row r="1315" spans="1:1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</row>
    <row r="1316" spans="1:1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</row>
  </sheetData>
  <sheetProtection password="EF37" sheet="1" objects="1" scenarios="1" formatCells="0" selectLockedCells="1"/>
  <mergeCells count="35">
    <mergeCell ref="O62:R62"/>
    <mergeCell ref="F9:I10"/>
    <mergeCell ref="O32:T33"/>
    <mergeCell ref="O37:P37"/>
    <mergeCell ref="R35:T35"/>
    <mergeCell ref="O58:P58"/>
    <mergeCell ref="O59:P59"/>
    <mergeCell ref="O60:P60"/>
    <mergeCell ref="O61:P61"/>
    <mergeCell ref="Q38:R39"/>
    <mergeCell ref="AI30:AN30"/>
    <mergeCell ref="G23:H23"/>
    <mergeCell ref="AE30:AG30"/>
    <mergeCell ref="AE29:AG29"/>
    <mergeCell ref="D22:E22"/>
    <mergeCell ref="D24:E24"/>
    <mergeCell ref="D21:E21"/>
    <mergeCell ref="D19:F19"/>
    <mergeCell ref="D23:E23"/>
    <mergeCell ref="D20:F20"/>
    <mergeCell ref="P16:Q16"/>
    <mergeCell ref="P17:Q17"/>
    <mergeCell ref="D18:F18"/>
    <mergeCell ref="E17:F17"/>
    <mergeCell ref="A1:I1"/>
    <mergeCell ref="D3:E3"/>
    <mergeCell ref="E4:G4"/>
    <mergeCell ref="D16:F16"/>
    <mergeCell ref="D11:I11"/>
    <mergeCell ref="G7:H7"/>
    <mergeCell ref="D14:E14"/>
    <mergeCell ref="A4:B4"/>
    <mergeCell ref="A13:B13"/>
    <mergeCell ref="D6:G6"/>
    <mergeCell ref="G15:H15"/>
  </mergeCells>
  <conditionalFormatting sqref="A9:B9">
    <cfRule type="expression" dxfId="35" priority="12">
      <formula>IF($O$3=1,TRUE)</formula>
    </cfRule>
    <cfRule type="expression" dxfId="34" priority="63">
      <formula>IF(OR($B$3=$X$4),TRUE)</formula>
    </cfRule>
  </conditionalFormatting>
  <conditionalFormatting sqref="A24:B24">
    <cfRule type="expression" dxfId="33" priority="52">
      <formula>IF($O$3=1,TRUE)</formula>
    </cfRule>
    <cfRule type="expression" dxfId="32" priority="62">
      <formula>IF(OR($B$3=$X$4),TRUE)</formula>
    </cfRule>
  </conditionalFormatting>
  <conditionalFormatting sqref="X24">
    <cfRule type="expression" dxfId="31" priority="61">
      <formula>IF(OR($B$3=$X$4),TRUE)</formula>
    </cfRule>
  </conditionalFormatting>
  <conditionalFormatting sqref="V13:W265 BD3:BD4 BD6:BD10">
    <cfRule type="expression" dxfId="30" priority="60" stopIfTrue="1">
      <formula>IF($A$101&gt;$A$100,TRUE)</formula>
    </cfRule>
  </conditionalFormatting>
  <conditionalFormatting sqref="D16:F16">
    <cfRule type="expression" dxfId="29" priority="55">
      <formula>IF($Y$16=$Y$10,TRUE)</formula>
    </cfRule>
  </conditionalFormatting>
  <conditionalFormatting sqref="D17">
    <cfRule type="expression" dxfId="28" priority="53">
      <formula>IF($Y$17=$Y$10,TRUE)</formula>
    </cfRule>
  </conditionalFormatting>
  <conditionalFormatting sqref="F14">
    <cfRule type="expression" dxfId="27" priority="49">
      <formula>IF($Y$14=$Y$10,TRUE)</formula>
    </cfRule>
  </conditionalFormatting>
  <conditionalFormatting sqref="D14:E14">
    <cfRule type="expression" dxfId="26" priority="48">
      <formula>IF($Y$14=$Y$10,TRUE)</formula>
    </cfRule>
  </conditionalFormatting>
  <conditionalFormatting sqref="D18:F18">
    <cfRule type="expression" dxfId="25" priority="47">
      <formula>IF($Y$18=$Y$10,TRUE)</formula>
    </cfRule>
  </conditionalFormatting>
  <conditionalFormatting sqref="A10:B11">
    <cfRule type="expression" dxfId="24" priority="44">
      <formula>IF($O$3=1,TRUE)</formula>
    </cfRule>
  </conditionalFormatting>
  <conditionalFormatting sqref="A11:B11">
    <cfRule type="expression" dxfId="23" priority="43">
      <formula>IF($O$3=2,TRUE)</formula>
    </cfRule>
  </conditionalFormatting>
  <conditionalFormatting sqref="D19:F19">
    <cfRule type="expression" dxfId="22" priority="42">
      <formula>IF($Y$19=$Y$10,TRUE)</formula>
    </cfRule>
  </conditionalFormatting>
  <conditionalFormatting sqref="D20:F20">
    <cfRule type="expression" dxfId="21" priority="41">
      <formula>IF($Y$20=$Y$10,TRUE)</formula>
    </cfRule>
  </conditionalFormatting>
  <conditionalFormatting sqref="D21:E21">
    <cfRule type="expression" dxfId="20" priority="40">
      <formula>IF($Y$21=$Y$10,TRUE)</formula>
    </cfRule>
  </conditionalFormatting>
  <conditionalFormatting sqref="D23:E23 G23:H23">
    <cfRule type="expression" dxfId="19" priority="39">
      <formula>IF($Y$23=$Y$10,TRUE)</formula>
    </cfRule>
  </conditionalFormatting>
  <conditionalFormatting sqref="D22:E22">
    <cfRule type="expression" dxfId="18" priority="37">
      <formula>IF($Y$22=$Y$10,TRUE)</formula>
    </cfRule>
  </conditionalFormatting>
  <conditionalFormatting sqref="D24:E24">
    <cfRule type="expression" dxfId="17" priority="35">
      <formula>IF($O$3=1,TRUE)</formula>
    </cfRule>
    <cfRule type="expression" dxfId="16" priority="36">
      <formula>IF($Y$24=$Y$10,TRUE)</formula>
    </cfRule>
  </conditionalFormatting>
  <conditionalFormatting sqref="AE31:AG36">
    <cfRule type="expression" dxfId="15" priority="33" stopIfTrue="1">
      <formula>IF($A$101&gt;$A$100,TRUE)</formula>
    </cfRule>
  </conditionalFormatting>
  <conditionalFormatting sqref="D15 F15">
    <cfRule type="expression" dxfId="14" priority="25">
      <formula>IF($Y$15=$Y$10,TRUE)</formula>
    </cfRule>
  </conditionalFormatting>
  <conditionalFormatting sqref="E15 G15:H15">
    <cfRule type="expression" dxfId="13" priority="24">
      <formula>IF($Y$15=$Y$10,TRUE)</formula>
    </cfRule>
  </conditionalFormatting>
  <conditionalFormatting sqref="E17:F17">
    <cfRule type="expression" dxfId="12" priority="20">
      <formula>IF($Y$17=$Y$10,TRUE)</formula>
    </cfRule>
  </conditionalFormatting>
  <conditionalFormatting sqref="F21">
    <cfRule type="expression" dxfId="11" priority="19">
      <formula>IF($Y$21=$Y$10,TRUE)</formula>
    </cfRule>
  </conditionalFormatting>
  <conditionalFormatting sqref="F22">
    <cfRule type="expression" dxfId="10" priority="18">
      <formula>IF($Y$22=$Y$10,TRUE)</formula>
    </cfRule>
  </conditionalFormatting>
  <conditionalFormatting sqref="F23 I23">
    <cfRule type="expression" dxfId="9" priority="17">
      <formula>IF($Y$23=$Y$10,TRUE)</formula>
    </cfRule>
  </conditionalFormatting>
  <conditionalFormatting sqref="F24">
    <cfRule type="expression" dxfId="8" priority="16">
      <formula>IF($Y$24=$Y$10,TRUE)</formula>
    </cfRule>
  </conditionalFormatting>
  <conditionalFormatting sqref="A5:B9">
    <cfRule type="expression" dxfId="7" priority="14">
      <formula>IF($O$3=1,TRUE)</formula>
    </cfRule>
  </conditionalFormatting>
  <conditionalFormatting sqref="A5:B10">
    <cfRule type="expression" dxfId="6" priority="13">
      <formula>IF($O$3=2,TRUE)</formula>
    </cfRule>
  </conditionalFormatting>
  <conditionalFormatting sqref="F3">
    <cfRule type="expression" dxfId="5" priority="11">
      <formula>IF($O$3=1,TRUE)</formula>
    </cfRule>
  </conditionalFormatting>
  <conditionalFormatting sqref="D3:E3 G3 D4 D5:G5">
    <cfRule type="expression" dxfId="4" priority="10">
      <formula>IF(OR($O$3=2,$O$3=3),TRUE)</formula>
    </cfRule>
  </conditionalFormatting>
  <conditionalFormatting sqref="F3 E4">
    <cfRule type="expression" dxfId="3" priority="9">
      <formula>IF(OR($O$3=2,$O$3=3),TRUE)</formula>
    </cfRule>
  </conditionalFormatting>
  <conditionalFormatting sqref="E4:G4">
    <cfRule type="expression" dxfId="2" priority="3" stopIfTrue="1">
      <formula>IF($O$3=1,TRUE)</formula>
    </cfRule>
    <cfRule type="expression" dxfId="1" priority="7" stopIfTrue="1">
      <formula>IF(OR($O$3=2,$O$3=3),TRUE)</formula>
    </cfRule>
  </conditionalFormatting>
  <conditionalFormatting sqref="F5:G5">
    <cfRule type="expression" dxfId="0" priority="5" stopIfTrue="1">
      <formula>IF($O$3=1,TRUE)</formula>
    </cfRule>
  </conditionalFormatting>
  <dataValidations xWindow="755" yWindow="496" count="13">
    <dataValidation type="whole" operator="lessThanOrEqual" allowBlank="1" showErrorMessage="1" errorTitle="خطا" error="سرمايه مورد تقاضا براي هزينه پاكسازي نميتواند بيشتر از  20 درصد   مجموع  كل سرمايه مورد بيمه  باشد." promptTitle="پوشش هزينه پاكسازي" sqref="F21">
      <formula1>0.2*R28</formula1>
    </dataValidation>
    <dataValidation type="whole" operator="lessThan" allowBlank="1" showInputMessage="1" showErrorMessage="1" errorTitle="پوشش سرقت" error="مقدار پوشش سرقت نميتواند بيشتر از جمع اثاثيه و  موجودي باشد ." sqref="I23">
      <formula1>I23&lt;B6+B9</formula1>
    </dataValidation>
    <dataValidation type="whole" operator="lessThanOrEqual" allowBlank="1" showInputMessage="1" showErrorMessage="1" errorTitle="ارزش شیشه ها" error="ارزش شیشه ها نمی تواند از ارزش ساختمان بیشتر باشد" sqref="F24">
      <formula1>B5</formula1>
    </dataValidation>
    <dataValidation type="list" showInputMessage="1" showErrorMessage="1" sqref="E15">
      <formula1>$V$14:$V$265</formula1>
    </dataValidation>
    <dataValidation type="list" showInputMessage="1" showErrorMessage="1" sqref="E17">
      <formula1>$X$26:$X$27</formula1>
    </dataValidation>
    <dataValidation type="list" allowBlank="1" showInputMessage="1" showErrorMessage="1" sqref="F14">
      <formula1>$X$28:$X$29</formula1>
    </dataValidation>
    <dataValidation showInputMessage="1" showErrorMessage="1" sqref="B3"/>
    <dataValidation type="list" allowBlank="1" showInputMessage="1" showErrorMessage="1" sqref="G15:H15">
      <formula1>$AG$16:$AG$21</formula1>
    </dataValidation>
    <dataValidation type="whole" errorStyle="information" operator="lessThanOrEqual" allowBlank="1" showErrorMessage="1" errorTitle="تعداد و سقف تعهدات + شرط خودرو " error="تعداد خودرو های مورد بیمه و سقف تعهد برای هر خودرو می بایست در بیمه نامه مشخص شود. &#10;شرط خودرو در شرایط خصوصی ذکر شود." sqref="B8">
      <formula1>0</formula1>
    </dataValidation>
    <dataValidation type="whole" errorStyle="information" operator="lessThan" allowBlank="1" showInputMessage="1" showErrorMessage="1" errorTitle="شرط استیجاری بودن" error="در صورتی که مورد بیمه در اجاره بیمه گذار باشد حتما باید شرط استیجاری بودن در شرایط خصوصی  بیمه نامه  ذکر شود." sqref="B5">
      <formula1>0</formula1>
    </dataValidation>
    <dataValidation type="whole" errorStyle="information" operator="lessThan" allowBlank="1" showInputMessage="1" showErrorMessage="1" errorTitle="شرط موجودی" error="شرط موجودی در شرایط خصوصی بیمه نامه ذکر شود." sqref="B9">
      <formula1>0</formula1>
    </dataValidation>
    <dataValidation type="whole" errorStyle="information" operator="lessThan" allowBlank="1" showInputMessage="1" showErrorMessage="1" errorTitle="لیست  ماشین آلات و شرط  15 روزه" error="بیمه گذار موظف به ارائه لیست تفکیکی ماشین آلات می باشد، و در غير اين صورت شرط 15 روزه باید در شرایط خصوصی بیمه نامه ذکر شود." sqref="B10">
      <formula1>0</formula1>
    </dataValidation>
    <dataValidation type="whole" errorStyle="information" operator="lessThan" allowBlank="1" showInputMessage="1" showErrorMessage="1" errorTitle="نرخ پوشش سرقت" error="نرخ پوشش سرقت بعد از بازديد توسط مديريت بيمه هاي آتش سوزي اعلام شده است؟ در غير اين صورت حق بيمه اعلامي معتبر نمي باشد." sqref="F23">
      <formula1>0</formula1>
    </dataValidation>
  </dataValidations>
  <pageMargins left="0.3" right="0.39" top="0.5" bottom="0.75" header="0.3" footer="0.3"/>
  <pageSetup paperSize="9" orientation="portrait" r:id="rId1"/>
  <ignoredErrors>
    <ignoredError sqref="B14:B20 B22" unlockedFormula="1"/>
    <ignoredError sqref="P4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PARSIAN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2410</dc:creator>
  <cp:lastModifiedBy>2364</cp:lastModifiedBy>
  <cp:lastPrinted>2013-06-02T05:09:30Z</cp:lastPrinted>
  <dcterms:created xsi:type="dcterms:W3CDTF">2012-10-09T09:57:58Z</dcterms:created>
  <dcterms:modified xsi:type="dcterms:W3CDTF">2013-10-02T07:28:39Z</dcterms:modified>
</cp:coreProperties>
</file>